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C:\Users\marchia.abokie_oldvi\Downloads\"/>
    </mc:Choice>
  </mc:AlternateContent>
  <xr:revisionPtr revIDLastSave="0" documentId="13_ncr:1_{008D8E6B-DAA7-43CB-9115-4580A2801BB7}" xr6:coauthVersionLast="36" xr6:coauthVersionMax="47" xr10:uidLastSave="{00000000-0000-0000-0000-000000000000}"/>
  <bookViews>
    <workbookView xWindow="0" yWindow="0" windowWidth="21570" windowHeight="7980" tabRatio="789" xr2:uid="{00000000-000D-0000-FFFF-FFFF00000000}"/>
  </bookViews>
  <sheets>
    <sheet name="Cost of Attendance" sheetId="2" r:id="rId1"/>
    <sheet name="Accommodation" sheetId="5" r:id="rId2"/>
    <sheet name="Acting Equipment List" sheetId="7" r:id="rId3"/>
    <sheet name="Screen Acting" sheetId="14" r:id="rId4"/>
    <sheet name="Voice Equipment List" sheetId="6" r:id="rId5"/>
    <sheet name="Drama Directing Equipment List" sheetId="8" r:id="rId6"/>
    <sheet name="Performance Design" sheetId="9" r:id="rId7"/>
    <sheet name="Drama Writing" sheetId="11" r:id="rId8"/>
  </sheets>
  <calcPr calcId="191028"/>
</workbook>
</file>

<file path=xl/calcChain.xml><?xml version="1.0" encoding="utf-8"?>
<calcChain xmlns="http://schemas.openxmlformats.org/spreadsheetml/2006/main">
  <c r="C12" i="5" l="1"/>
  <c r="D72" i="7" l="1"/>
  <c r="C36" i="7"/>
  <c r="D28" i="7"/>
  <c r="C72" i="7"/>
  <c r="B34" i="6"/>
  <c r="B31" i="8"/>
  <c r="C77" i="9"/>
  <c r="C43" i="11"/>
  <c r="C36" i="14"/>
  <c r="C42" i="14"/>
  <c r="D28" i="14" l="1"/>
  <c r="E22" i="2" l="1"/>
  <c r="D9" i="2"/>
  <c r="C72" i="14"/>
  <c r="D72" i="14" s="1"/>
  <c r="E66" i="14"/>
  <c r="D66" i="14"/>
  <c r="C10" i="14"/>
  <c r="D10" i="14" l="1"/>
  <c r="B41" i="6"/>
  <c r="O10" i="2" s="1"/>
  <c r="B25" i="6"/>
  <c r="B36" i="8"/>
  <c r="O11" i="2" s="1"/>
  <c r="B23" i="8"/>
  <c r="C82" i="9"/>
  <c r="O13" i="2" s="1"/>
  <c r="B70" i="9"/>
  <c r="D48" i="11"/>
  <c r="O12" i="2" s="1"/>
  <c r="B36" i="11"/>
  <c r="D10" i="2" l="1"/>
  <c r="D66" i="7"/>
  <c r="C42" i="7"/>
  <c r="D42" i="7" s="1"/>
  <c r="D14" i="7"/>
  <c r="C10" i="7"/>
  <c r="D10" i="7" s="1"/>
  <c r="D75" i="7" l="1"/>
  <c r="E66" i="7"/>
  <c r="C75" i="7" l="1"/>
  <c r="D78" i="7" s="1"/>
  <c r="D13" i="2"/>
  <c r="E13" i="2" s="1"/>
  <c r="D12" i="2"/>
  <c r="D11" i="2"/>
  <c r="D8" i="5"/>
  <c r="O14" i="2" l="1"/>
  <c r="O9" i="2"/>
  <c r="C16" i="5"/>
  <c r="C14" i="5"/>
  <c r="C10" i="5"/>
  <c r="C6" i="5"/>
  <c r="C4" i="5"/>
  <c r="E15" i="2" l="1"/>
  <c r="E18" i="5"/>
  <c r="E9" i="2" s="1"/>
  <c r="C9" i="2" s="1"/>
  <c r="E25" i="2"/>
  <c r="E10" i="2" l="1"/>
  <c r="E11" i="2"/>
  <c r="E12" i="2"/>
  <c r="E27" i="2"/>
  <c r="D68" i="2"/>
  <c r="E63" i="2"/>
  <c r="H63" i="2" s="1"/>
  <c r="E20" i="2" l="1"/>
  <c r="E28" i="2" s="1"/>
  <c r="E34" i="2" s="1"/>
  <c r="E38" i="2" s="1"/>
  <c r="E42" i="2" s="1"/>
  <c r="E51" i="2" s="1"/>
  <c r="D70" i="2" s="1"/>
  <c r="E48" i="2" l="1"/>
  <c r="E53" i="2" s="1"/>
  <c r="E60" i="2" l="1"/>
  <c r="H60" i="2" s="1"/>
  <c r="E65" i="2" l="1"/>
  <c r="H71" i="2"/>
  <c r="D69" i="2"/>
  <c r="D71" i="2" s="1"/>
  <c r="D42" i="14"/>
  <c r="D75" i="14"/>
  <c r="C75" i="14"/>
  <c r="D78" i="14" l="1"/>
</calcChain>
</file>

<file path=xl/sharedStrings.xml><?xml version="1.0" encoding="utf-8"?>
<sst xmlns="http://schemas.openxmlformats.org/spreadsheetml/2006/main" count="553" uniqueCount="419">
  <si>
    <t xml:space="preserve">Admissions Office </t>
  </si>
  <si>
    <t>COST OF ATTENDANCE COURSE</t>
  </si>
  <si>
    <t>MFA Professional Acting</t>
  </si>
  <si>
    <t>GRADUATE STUDENT  NAME</t>
  </si>
  <si>
    <r>
      <t xml:space="preserve">Please complete </t>
    </r>
    <r>
      <rPr>
        <sz val="18"/>
        <color rgb="FF00B050"/>
        <rFont val="Open Sans SemiBold"/>
        <family val="2"/>
      </rPr>
      <t>green</t>
    </r>
    <r>
      <rPr>
        <sz val="18"/>
        <color rgb="FFFF0000"/>
        <rFont val="Open Sans SemiBold"/>
        <family val="2"/>
      </rPr>
      <t xml:space="preserve"> boxes below</t>
    </r>
  </si>
  <si>
    <t>Costs</t>
  </si>
  <si>
    <t>£ Weekly</t>
  </si>
  <si>
    <t>Weeks</t>
  </si>
  <si>
    <t>£</t>
  </si>
  <si>
    <t>fees</t>
  </si>
  <si>
    <t>weeks</t>
  </si>
  <si>
    <t>equipment</t>
  </si>
  <si>
    <t>choose course from drop down list</t>
  </si>
  <si>
    <t xml:space="preserve">Room inc Utilities </t>
  </si>
  <si>
    <t>Food</t>
  </si>
  <si>
    <t>MFA Professional Voice</t>
  </si>
  <si>
    <t>Travel</t>
  </si>
  <si>
    <t>MA Drama Directing</t>
  </si>
  <si>
    <t>Personal (toileteries/entertainment/sundry)</t>
  </si>
  <si>
    <t>MA Drama Writing</t>
  </si>
  <si>
    <t>Phone contract</t>
  </si>
  <si>
    <t>MA Performance Design</t>
  </si>
  <si>
    <t>Stationery</t>
  </si>
  <si>
    <t>Equipment list</t>
  </si>
  <si>
    <t>MA Screen Acting</t>
  </si>
  <si>
    <t>+</t>
  </si>
  <si>
    <t>Immigration Health Surcharge</t>
  </si>
  <si>
    <t>https://www.immigration-health-surcharge.service.gov.uk/checker/Type</t>
  </si>
  <si>
    <t xml:space="preserve">Student Visa charge </t>
  </si>
  <si>
    <t>https://www.gov.uk/student-visa#:~:text=It%20costs%3A,visa%20from%20inside%20the%20UK</t>
  </si>
  <si>
    <t>Estimated internal flight costs re: visa</t>
  </si>
  <si>
    <t>Sub Total</t>
  </si>
  <si>
    <t xml:space="preserve">Tuition and any aditional research or programme costs </t>
  </si>
  <si>
    <t>Extras</t>
  </si>
  <si>
    <t>round trip flight(s) @</t>
  </si>
  <si>
    <t>details (please complete)</t>
  </si>
  <si>
    <t>Total</t>
  </si>
  <si>
    <t>Deductions for any other funding sources</t>
  </si>
  <si>
    <t>Put any scholarship or award in column E</t>
  </si>
  <si>
    <t>Put any other loans in column E</t>
  </si>
  <si>
    <t>Final £ Sterling after deducting any other funding</t>
  </si>
  <si>
    <t>Exchange Rate - rate used for all students</t>
  </si>
  <si>
    <t>$ US Rate</t>
  </si>
  <si>
    <t>https://www.xe.com/</t>
  </si>
  <si>
    <t>Cost in Dollars</t>
  </si>
  <si>
    <t>$</t>
  </si>
  <si>
    <r>
      <t xml:space="preserve">Origination fee charges can be included in borrowing on Direct Loans AND on PLUS Loans. These are included in the figure below </t>
    </r>
    <r>
      <rPr>
        <sz val="11"/>
        <color rgb="FFFF0000"/>
        <rFont val="Open Sans SemiBold"/>
        <family val="2"/>
      </rPr>
      <t>AS CURRENTLY REPORTED</t>
    </r>
    <r>
      <rPr>
        <sz val="11"/>
        <color indexed="18"/>
        <rFont val="Open Sans"/>
        <family val="2"/>
      </rPr>
      <t>:</t>
    </r>
  </si>
  <si>
    <t>ORIGINATION FEE  ON DIRECT LOANS:</t>
  </si>
  <si>
    <t>ORIGINATION FEE ON PLUS LOANS:</t>
  </si>
  <si>
    <t>Maximum Cost of Attendance</t>
  </si>
  <si>
    <t>Please note: you are unable to borrow more than your Cost of Attendance. Your borrowing options are below and you may be eligible to apply for Graduate PLUS / private loans for any balance above $20,500.</t>
  </si>
  <si>
    <t>YOU CAN BORROW:</t>
  </si>
  <si>
    <t>eliminate zero</t>
  </si>
  <si>
    <t>Direct Loan - unsubsidized</t>
  </si>
  <si>
    <t>Private Lender/Graduate PLUS  Borrowing Maximum</t>
  </si>
  <si>
    <t xml:space="preserve">Total Borrowing </t>
  </si>
  <si>
    <t>HOW MUCH WOULD YOU LIKE TO BORROW?</t>
  </si>
  <si>
    <t>Total borrowing including origination fees</t>
  </si>
  <si>
    <t>Please enter the amounts you wish to borrow into the highlighted fields below, the calculator will then factor in origination fees to give you your total borrowing (please type rather than copy):</t>
  </si>
  <si>
    <t>RECONCILIATION</t>
  </si>
  <si>
    <t>Private Lender/Graduate PLUS</t>
  </si>
  <si>
    <t>Housing</t>
  </si>
  <si>
    <t>pw</t>
  </si>
  <si>
    <t>Link</t>
  </si>
  <si>
    <t>Dwell</t>
  </si>
  <si>
    <t>https://www.dwellstudent.co.uk/bristol/hotwells-house/</t>
  </si>
  <si>
    <t>Unite Cathedral Park</t>
  </si>
  <si>
    <t>https://www.unitestudents.com/bristol/Cathedral-Park?yearSelected=20%2F21</t>
  </si>
  <si>
    <t>Urban Creation Park Street.</t>
  </si>
  <si>
    <t>https://urban-creation.com/property/50-park-street/</t>
  </si>
  <si>
    <t>Host Students Transom House</t>
  </si>
  <si>
    <t>https://www.uwe.ac.uk/life/accommodation/host-transom-house</t>
  </si>
  <si>
    <t xml:space="preserve">Collegiate </t>
  </si>
  <si>
    <t>IQ</t>
  </si>
  <si>
    <t>average contract from above =</t>
  </si>
  <si>
    <t>BOOKS</t>
  </si>
  <si>
    <t>MEN</t>
  </si>
  <si>
    <t>WOMEN</t>
  </si>
  <si>
    <t>Shakespeare:  Complete Works             Collins edition</t>
  </si>
  <si>
    <t>https://smile.amazon.co.uk/Complete-Works-William-Shakespeare-Collins/dp/0007208316/ref=sr_1_3?dchild=1&amp;keywords=Shakespeare%3A+Complete+Works+collins&amp;qid=1597649238&amp;sr=8-3</t>
  </si>
  <si>
    <t xml:space="preserve"> Shakespeare’s Words D &amp; B Crystal (Penguin)</t>
  </si>
  <si>
    <t>https://smile.amazon.co.uk/Shakespeares-Words-Glossary-Language-Companion/dp/0140291172/ref=sr_1_1?dchild=1&amp;keywords=Shakespeare%E2%80%99s+Words&amp;qid=1597649339&amp;sr=8-1</t>
  </si>
  <si>
    <t>Actions The Actor’s Thesaurus</t>
  </si>
  <si>
    <t>https://smile.amazon.co.uk/Actions-Actors-Thesaurus-Marina-Caldarone/dp/1854596748/ref=sr_1_1?dchild=1&amp;keywords=Actions+The+Actor%E2%80%99s+Thesaurus&amp;qid=1597649396&amp;sr=8-1</t>
  </si>
  <si>
    <t>Stage Fighting A Practical Guide by Jonathan Howell</t>
  </si>
  <si>
    <t>https://smile.amazon.co.uk/Stage-Fighting-Practical-Jonathan-Howell/dp/184797046X/ref=sr_1_8?dchild=1&amp;keywords=Jonathan+Howell&amp;qid=1597649422&amp;sr=8-8</t>
  </si>
  <si>
    <t xml:space="preserve"> Finding Your Voice: a step by step guide for actors -  Barbara Houseman; Nick Hern Books</t>
  </si>
  <si>
    <t>https://smile.amazon.co.uk/Finding-Your-Voice-Complete-Training/dp/1854596594/ref=sr_1_1?dchild=1&amp;keywords=Finding+Your+Voice%3A+a+step+by+step+guide+for+actors+-+Barbara+Houseman%3B+Nick+Hern+Books&amp;qid=1597649471&amp;sr=8-1</t>
  </si>
  <si>
    <t>Longman Pronunciation Dictionary Third Edition - J. C. Wells - Pearson, London 2008 (this edition comes with a CD)</t>
  </si>
  <si>
    <t>https://smile.amazon.co.uk/Longman-Pronunciation-Dictionary-Paper-CD-ROM/dp/1405881186/ref=sr_1_fkmr0_1?dchild=1&amp;keywords=Longman+Pronunciation+Dictionary+Third+Edition+-+J.+C.+Wells+-+Pearson%2C+London+2008+%28this+edition+comes+with+a+CD%29&amp;qid=1597649498&amp;sr=8-1-fkmr0</t>
  </si>
  <si>
    <t xml:space="preserve">Access Accents: Received Pronunciation: an accent training resource for actors -  Gwyneth Strong and Penny Dyer; Methuen Drama London 2007                 </t>
  </si>
  <si>
    <t>https://smile.amazon.co.uk/Access-Accents-London-Cockney-Performance/dp/0713685182/ref=tmm_abk_title_0?_encoding=UTF8&amp;qid=1597649575&amp;sr=8-1-fkmr0</t>
  </si>
  <si>
    <t>STAGE COMBAT:</t>
  </si>
  <si>
    <t xml:space="preserve">ALL:             </t>
  </si>
  <si>
    <r>
      <t xml:space="preserve"> Knee Pads – soft / flexible – from Sports shops (</t>
    </r>
    <r>
      <rPr>
        <b/>
        <sz val="12"/>
        <rFont val="Calibri"/>
        <family val="2"/>
        <scheme val="minor"/>
      </rPr>
      <t>not</t>
    </r>
    <r>
      <rPr>
        <sz val="12"/>
        <rFont val="Calibri"/>
        <family val="2"/>
        <scheme val="minor"/>
      </rPr>
      <t xml:space="preserve"> hard skateboard) [Recommended]</t>
    </r>
  </si>
  <si>
    <t>https://www.dancewear.co.uk/product/kneepads-2/</t>
  </si>
  <si>
    <t xml:space="preserve">ACTOR’S MOVEMENT &amp; DANCE: </t>
  </si>
  <si>
    <t>[Articles marked * - where to buy? - see Websites below]</t>
  </si>
  <si>
    <t>Women:</t>
  </si>
  <si>
    <t xml:space="preserve">                                                                                                          </t>
  </si>
  <si>
    <r>
      <t xml:space="preserve">·         </t>
    </r>
    <r>
      <rPr>
        <b/>
        <sz val="12"/>
        <rFont val="Calibri"/>
        <family val="2"/>
        <scheme val="minor"/>
      </rPr>
      <t>Black</t>
    </r>
    <r>
      <rPr>
        <sz val="12"/>
        <rFont val="Calibri"/>
        <family val="2"/>
        <scheme val="minor"/>
      </rPr>
      <t xml:space="preserve"> </t>
    </r>
    <r>
      <rPr>
        <b/>
        <sz val="12"/>
        <rFont val="Calibri"/>
        <family val="2"/>
        <scheme val="minor"/>
      </rPr>
      <t xml:space="preserve">Skirt * a Must Have * </t>
    </r>
    <r>
      <rPr>
        <sz val="12"/>
        <rFont val="Calibri"/>
        <family val="2"/>
        <scheme val="minor"/>
      </rPr>
      <t>(as for *Acting* above)</t>
    </r>
    <r>
      <rPr>
        <b/>
        <sz val="12"/>
        <rFont val="Calibri"/>
        <family val="2"/>
        <scheme val="minor"/>
      </rPr>
      <t xml:space="preserve"> </t>
    </r>
    <r>
      <rPr>
        <sz val="12"/>
        <rFont val="Calibri"/>
        <family val="2"/>
        <scheme val="minor"/>
      </rPr>
      <t xml:space="preserve">[see </t>
    </r>
    <r>
      <rPr>
        <b/>
        <i/>
        <sz val="12"/>
        <rFont val="Calibri"/>
        <family val="2"/>
        <scheme val="minor"/>
      </rPr>
      <t xml:space="preserve">‘Porselli’ </t>
    </r>
    <r>
      <rPr>
        <sz val="12"/>
        <rFont val="Calibri"/>
        <family val="2"/>
        <scheme val="minor"/>
      </rPr>
      <t>Website below]</t>
    </r>
  </si>
  <si>
    <t>https://www.dancewear.co.uk/product/falroysin-beyond-full-circle-skirt-with-elastic-waistband/</t>
  </si>
  <si>
    <t>·         Black Leotard* or black ‘form-fitting’ top : [short-sleeves]</t>
  </si>
  <si>
    <t>https://www.dancewear.co.uk/product/milo-scoop-neck-leotard-with-3-4-sleeves/</t>
  </si>
  <si>
    <t>·         Sports Bra</t>
  </si>
  <si>
    <t>https://www.marksandspencer.com/freedom-to-move-high-impact-sports-bra-a-e/p/clp60450459?color=BLACKMIX</t>
  </si>
  <si>
    <t>·         Black footless Tights* or black Leggings : [Footless &amp; non-see-through]</t>
  </si>
  <si>
    <t>https://www.dancewear.co.uk/product/ladies-value-footless-tights/</t>
  </si>
  <si>
    <t xml:space="preserve">·         Soft split-sole Jazz Shoes* </t>
  </si>
  <si>
    <t>https://www.dancewearcentral.co.uk/dance-shoes-c46/jazz-shoes-c52#t177:t61:t143</t>
  </si>
  <si>
    <t>·         ‘Yoga’ Mat</t>
  </si>
  <si>
    <t>https://smile.amazon.co.uk/REEHUT-Exercise-Fitness-Yoga-Mats/dp/B06XHH78N5/ref=sr_1_8?dchild=1&amp;keywords=yoga+mat&amp;qid=1597648821&amp;sr=8-8</t>
  </si>
  <si>
    <r>
      <t>·         Black ‘Character’ shoes (1 to 1-&amp;-a-half inch heels) – [see *</t>
    </r>
    <r>
      <rPr>
        <b/>
        <sz val="12"/>
        <rFont val="Calibri"/>
        <family val="2"/>
        <scheme val="minor"/>
      </rPr>
      <t>Dancewel</t>
    </r>
    <r>
      <rPr>
        <sz val="12"/>
        <rFont val="Calibri"/>
        <family val="2"/>
        <scheme val="minor"/>
      </rPr>
      <t>l below]</t>
    </r>
  </si>
  <si>
    <t>https://www.dancewear.co.uk/product/jr-footlight/</t>
  </si>
  <si>
    <t>Men:</t>
  </si>
  <si>
    <r>
      <t xml:space="preserve">·         Black Leotard*(see </t>
    </r>
    <r>
      <rPr>
        <b/>
        <i/>
        <sz val="12"/>
        <rFont val="Calibri"/>
        <family val="2"/>
        <scheme val="minor"/>
      </rPr>
      <t>Porselli</t>
    </r>
    <r>
      <rPr>
        <sz val="12"/>
        <rFont val="Calibri"/>
        <family val="2"/>
        <scheme val="minor"/>
      </rPr>
      <t>)  or  black ‘form-fitting’ top : [short-sleeves]</t>
    </r>
  </si>
  <si>
    <t>https://www.dancewear.co.uk/product/bodyalmantan/</t>
  </si>
  <si>
    <r>
      <t xml:space="preserve">·         A ‘Dance-belt*(see </t>
    </r>
    <r>
      <rPr>
        <b/>
        <i/>
        <sz val="12"/>
        <rFont val="Calibri"/>
        <family val="2"/>
        <scheme val="minor"/>
      </rPr>
      <t>Porselli</t>
    </r>
    <r>
      <rPr>
        <sz val="12"/>
        <rFont val="Calibri"/>
        <family val="2"/>
        <scheme val="minor"/>
      </rPr>
      <t xml:space="preserve"> below)</t>
    </r>
  </si>
  <si>
    <t>https://www.amazon.co.uk/Capezio-Comfort-Dance-Natural-X-Large/dp/B004G8PMVY/ref=sr_1_1_sspa?crid=2PR6TR32UDAXG&amp;keywords=dance%2Bbelt&amp;qid=1651224669&amp;rnid=1642204031&amp;s=clothing&amp;sprefix=dance%2Bbelt%2Caps%2C94&amp;sr=1-1-spons&amp;spLa=ZW5jcnlwdGVkUXVhbGlmaWVyPUEyNDM0OVNQNTJFS1lFJmVuY3J5cHRlZElkPUEwODEyNzA2R003VFJBMUM0OFFTJmVuY3J5cHRlZEFkSWQ9QTA4NDExMjkzSUw1QTdHTzVKQ1BOJndpZGdldE5hbWU9c3BfYXRmJmFjdGlvbj1jbGlja1JlZGlyZWN0JmRvTm90TG9nQ2xpY2s9dHJ1ZQ&amp;th=1&amp;psc=1</t>
  </si>
  <si>
    <t>·         Black Tights* or black Leggings : [Footless &amp; non-see-through]</t>
  </si>
  <si>
    <t>https://www.dancewear.co.uk/product/mens-footless-tights/</t>
  </si>
  <si>
    <t>·         Soft split-sole Jazz Shoes*</t>
  </si>
  <si>
    <t>https://www.dancewear.co.uk/product/jazz-splitz/</t>
  </si>
  <si>
    <t>PRACTICAL VOICE:</t>
  </si>
  <si>
    <t>Loose, comfortable clothing e.g. sweatpants, t-shirt, sweatshirt for practical voice and movement sessions including a warm pair of socks and towel</t>
  </si>
  <si>
    <t xml:space="preserve">Trainers </t>
  </si>
  <si>
    <t>https://www.amazon.co.uk/s?k=trainers&amp;ref=nb_sb_noss_2</t>
  </si>
  <si>
    <t>Towel</t>
  </si>
  <si>
    <t>https://www.amazon.co.uk/Catherine-Lansfield-Zero-Twist-Towel/dp/B01GV855FY/ref=sr_1_4?dchild=1&amp;keywords=towel&amp;qid=1620036398&amp;rnid=1642204031&amp;s=kitchen&amp;sr=1-4</t>
  </si>
  <si>
    <r>
      <t xml:space="preserve"> </t>
    </r>
    <r>
      <rPr>
        <b/>
        <sz val="12"/>
        <rFont val="Calibri"/>
        <family val="2"/>
        <scheme val="minor"/>
      </rPr>
      <t xml:space="preserve"> </t>
    </r>
    <r>
      <rPr>
        <sz val="12"/>
        <rFont val="Calibri"/>
        <family val="2"/>
        <scheme val="minor"/>
      </rPr>
      <t xml:space="preserve">     </t>
    </r>
  </si>
  <si>
    <t>WHERE TO BUY:</t>
  </si>
  <si>
    <t>The school has an arrangement with ‘Dancewell’ in Bristol to provide, at a discounted price, the necessary clothing and equipment, except for the skirt*</t>
  </si>
  <si>
    <t>Please contact Dancewell who has a detailed list of all dancewear that is required for women and men. Dancewell is located at 60 Cotham Hill, Bristol BS6 6JX. Tel 0117 9730120</t>
  </si>
  <si>
    <t>http://www.pointeshoe.com/shop/</t>
  </si>
  <si>
    <t>If you are unable to obtain your movement gear before term starts then we will arrange for you to collect it from Dancewell or have it fitted and then delivered to the school.</t>
  </si>
  <si>
    <t>The Women’s Skirt – only comes from ‘Porselli’:</t>
  </si>
  <si>
    <t xml:space="preserve">o    website https://dancewear.co.uk   </t>
  </si>
  <si>
    <r>
      <t xml:space="preserve">o    go to –&gt; Women –&gt; Skirt –&gt;  </t>
    </r>
    <r>
      <rPr>
        <i/>
        <u/>
        <sz val="12"/>
        <rFont val="Calibri"/>
        <family val="2"/>
        <scheme val="minor"/>
      </rPr>
      <t xml:space="preserve">‘Intermezzo  Faldasayo  7720’ </t>
    </r>
  </si>
  <si>
    <r>
      <t xml:space="preserve">Men’s Dance-belts and Leotards </t>
    </r>
    <r>
      <rPr>
        <sz val="12"/>
        <rFont val="Calibri"/>
        <family val="2"/>
        <scheme val="minor"/>
      </rPr>
      <t>can also be obtained from</t>
    </r>
    <r>
      <rPr>
        <b/>
        <sz val="12"/>
        <rFont val="Calibri"/>
        <family val="2"/>
        <scheme val="minor"/>
      </rPr>
      <t xml:space="preserve"> Porselli:</t>
    </r>
  </si>
  <si>
    <t xml:space="preserve">·          website https://dancewear.co.uk </t>
  </si>
  <si>
    <r>
      <t>·         Go to –&gt; Men –&gt; Dancebelts –&gt; ‘</t>
    </r>
    <r>
      <rPr>
        <i/>
        <u/>
        <sz val="12"/>
        <rFont val="Calibri"/>
        <family val="2"/>
        <scheme val="minor"/>
      </rPr>
      <t>Wear Moi’</t>
    </r>
    <r>
      <rPr>
        <u/>
        <sz val="12"/>
        <rFont val="Calibri"/>
        <family val="2"/>
        <scheme val="minor"/>
      </rPr>
      <t xml:space="preserve"> - Full Rear Dancebelt.</t>
    </r>
  </si>
  <si>
    <r>
      <t>·         Go to –&gt; Men –&gt; Leotards –&gt;  ‘</t>
    </r>
    <r>
      <rPr>
        <i/>
        <u/>
        <sz val="12"/>
        <rFont val="Calibri"/>
        <family val="2"/>
        <scheme val="minor"/>
      </rPr>
      <t xml:space="preserve">Intermezzo Classique’ 31111 </t>
    </r>
  </si>
  <si>
    <t xml:space="preserve">                                                                                                                                                                                                                               </t>
  </si>
  <si>
    <t>Equipment/hardware</t>
  </si>
  <si>
    <t>A recording device e.g. iPhone, iPad or Dictaphone plus ear buds/headphones</t>
  </si>
  <si>
    <t>Windows 10 Laptop Currys PC World</t>
  </si>
  <si>
    <t>https://www.currys.co.uk/products/acer-swift-3-14-laptop-amd-ryzen-5-1-tb-ssd-silver-10225782.html</t>
  </si>
  <si>
    <t>https://www.currys.co.uk/gbuk/computing/laptops/laptops/hp-pavilion-15-cw1507sa-15-6-amd-ryzen-5-laptop-256-gb-ssd-silver-10193352-pdt.html</t>
  </si>
  <si>
    <t>https://www.currys.co.uk/products/hp-stream-14sdq0505sa-14-laptop-intel-celeron-64-gb-emmc-blue-10225076.html</t>
  </si>
  <si>
    <t>https://www.currys.co.uk/gbuk/computing/laptops/laptops/acer-aspire-5-a514-52-14-laptop-intel-core-i3-128-gb-ssd-silver-10198634-pdt.html</t>
  </si>
  <si>
    <t xml:space="preserve">Macbook Air - there will be a discount for students but this is the main price </t>
  </si>
  <si>
    <t>https://www.apple.com/uk/shop/buy-mac/macbook-air</t>
  </si>
  <si>
    <t>average</t>
  </si>
  <si>
    <t>maximum</t>
  </si>
  <si>
    <t>https://www.dancewearcentral.co.uk/accessories-c1/conditioning-protective-accessories-c136/knee-pads-p336</t>
  </si>
  <si>
    <r>
      <t xml:space="preserve">·         </t>
    </r>
    <r>
      <rPr>
        <b/>
        <sz val="12"/>
        <rFont val="Calibri"/>
        <family val="2"/>
        <scheme val="minor"/>
      </rPr>
      <t>Black</t>
    </r>
    <r>
      <rPr>
        <sz val="12"/>
        <rFont val="Calibri"/>
        <family val="2"/>
        <scheme val="minor"/>
      </rPr>
      <t xml:space="preserve"> </t>
    </r>
    <r>
      <rPr>
        <b/>
        <sz val="12"/>
        <rFont val="Calibri"/>
        <family val="2"/>
        <scheme val="minor"/>
      </rPr>
      <t xml:space="preserve">Skirt * a Must Have * </t>
    </r>
    <r>
      <rPr>
        <sz val="12"/>
        <rFont val="Calibri"/>
        <family val="2"/>
        <scheme val="minor"/>
      </rPr>
      <t>(as for *Acting* above)</t>
    </r>
    <r>
      <rPr>
        <b/>
        <sz val="12"/>
        <rFont val="Calibri"/>
        <family val="2"/>
        <scheme val="minor"/>
      </rPr>
      <t xml:space="preserve"> </t>
    </r>
  </si>
  <si>
    <t>https://www.dancewearcentral.co.uk/women-c22/womens-skirts-dresses-tutus-c103/faith-long-dance-skirt-p4074#attribute%5B1%5D=2</t>
  </si>
  <si>
    <t>https://www.dancewearcentral.co.uk/women-c22/womens-leotards-c43/cotton-short-sleeve-leotard-p50#attribute%5B1%5D=2</t>
  </si>
  <si>
    <t>https://www.dancewearcentral.co.uk/women-c22/womens-dance-tights-socks-c902/convertible-microfibre-tights-p3691</t>
  </si>
  <si>
    <t>https://www.dancewearcentral.co.uk/dance-shoes-c46/character-shoes-c106/regulation-low-heel-canvas-character-exam-shoes-p170#attribute[1]=2</t>
  </si>
  <si>
    <t>https://www.dancewearcentral.co.uk/women-c22/womens-leotards-c43/boys-mens-short-sleeved-leotard-p3224#attribute%5B1%5D=2</t>
  </si>
  <si>
    <t>https://www.dancewearcentral.co.uk/women-c22/womens-warm-ups-c37/comfort-dance-belt-p1032</t>
  </si>
  <si>
    <t>https://dancewear.co.uk/men-s-footless-tights-20.html</t>
  </si>
  <si>
    <t>https://www.dancewearcentral.co.uk/dance-shoes-c46/jazz-shoes-c52/split-suede-sole-jazz-shoes-p245/s12034?utm_source=google&amp;utm_medium=cpc&amp;utm_term=capezio-split-suede-sole-jazz-shoes-black-1-colour-black-size-1-i-458b1&amp;utm_campaign=product%2Blisting%2Bads&amp;cid=GBP&amp;glCurrency=GBP&amp;glCountry=GB&amp;gclid=Cj0KCQjwma6TBhDIARIsAOKuANw-eK96M-1kG-YskB1jb5djW7DOsUEuZo5_Ux_Am_Aiqcea6I_Dls8aAn_yEALw_wcB</t>
  </si>
  <si>
    <t>https://smile.amazon.co.uk/Lions-Yoga-Mat-Exercise-Non-Slip/dp/B07QVZ3547/ref=sr_1_6?crid=2PD24EJL6XI3G&amp;keywords=yoga%2Bmatt&amp;qid=1651222205&amp;sprefix=yoga%2Bmatt%2Caps%2C113&amp;sr=8-6&amp;th=1</t>
  </si>
  <si>
    <t>https://www.amazon.co.uk/Mens-Running-Shoes-Breathable-Trainers/dp/B09QPGLHW7/ref=sr_1_3_sspa?keywords=trainers&amp;qid=1651222247&amp;sr=8-3-spons&amp;spLa=ZW5jcnlwdGVkUXVhbGlmaWVyPUEyMTlCMkQ2MjFOQ040JmVuY3J5cHRlZElkPUExMDM4NzQwU0JUTkREVTVHMVJXJmVuY3J5cHRlZEFkSWQ9QTA0MzIxMjMyVkdaSTFTS1daRDVVJndpZGdldE5hbWU9c3BfYXRmJmFjdGlvbj1jbGlja1JlZGlyZWN0JmRvTm90TG9nQ2xpY2s9dHJ1ZQ&amp;th=1&amp;psc=1</t>
  </si>
  <si>
    <t>MFA Voice Equipment list</t>
  </si>
  <si>
    <t>Price</t>
  </si>
  <si>
    <t>Source</t>
  </si>
  <si>
    <t>Books</t>
  </si>
  <si>
    <r>
      <t xml:space="preserve">Berry, Cicely (1991) </t>
    </r>
    <r>
      <rPr>
        <i/>
        <sz val="12"/>
        <rFont val="Calibri"/>
        <family val="2"/>
        <scheme val="minor"/>
      </rPr>
      <t>Voice and the Actor</t>
    </r>
    <r>
      <rPr>
        <sz val="12"/>
        <rFont val="Calibri"/>
        <family val="2"/>
        <scheme val="minor"/>
      </rPr>
      <t xml:space="preserve"> Jossey Bass</t>
    </r>
  </si>
  <si>
    <t>https://www.amazon.co.uk/Voice-Actor-Cicely-Berry/dp/0020415559/ref=sr_1_1?dchild=1&amp;keywords=Berry%2C+Cicely+%281991%29+Voice+and+the+Actor+Jossey+Bass&amp;qid=1597307030&amp;sr=8-1</t>
  </si>
  <si>
    <r>
      <t xml:space="preserve">Berry, Cicely (2000) </t>
    </r>
    <r>
      <rPr>
        <i/>
        <sz val="12"/>
        <rFont val="Calibri"/>
        <family val="2"/>
        <scheme val="minor"/>
      </rPr>
      <t>The Actor and the Text</t>
    </r>
    <r>
      <rPr>
        <sz val="12"/>
        <rFont val="Calibri"/>
        <family val="2"/>
        <scheme val="minor"/>
      </rPr>
      <t xml:space="preserve"> London, Virgin</t>
    </r>
  </si>
  <si>
    <t>https://www.amazon.co.uk/Actor-Text-Berry-Cicely-2000/dp/B00E3FZP5I/ref=sr_1_fkmr0_1?dchild=1&amp;keywords=Berry%2C+Cicely+%282000%29+The+Actor+and+the+Text+London%2C+Virgin&amp;qid=1597307107&amp;sr=8-1-fkmr0</t>
  </si>
  <si>
    <r>
      <t xml:space="preserve">Calais-Germain, Blandine and Germain, Francois (2016) </t>
    </r>
    <r>
      <rPr>
        <i/>
        <sz val="12"/>
        <rFont val="Calibri"/>
        <family val="2"/>
        <scheme val="minor"/>
      </rPr>
      <t>Anatomy of the Voice</t>
    </r>
    <r>
      <rPr>
        <sz val="12"/>
        <rFont val="Calibri"/>
        <family val="2"/>
        <scheme val="minor"/>
      </rPr>
      <t xml:space="preserve"> Vermont, Healing Arts Press </t>
    </r>
  </si>
  <si>
    <t>https://www.amazon.co.uk/Anatomy-Voice-Enhance-Project-Your/dp/1620554194/ref=sr_1_fkmr0_1?dchild=1&amp;keywords=Calais-Germain%2C+Blandine+and+Germain%2C+Francois+%282016%29+Anatomy+of+the+Voice+Vermont%2C+Healing+Arts+Press&amp;qid=1597307129&amp;sr=8-1-fkmr0</t>
  </si>
  <si>
    <r>
      <t xml:space="preserve">Houseman, Barbara (2002) </t>
    </r>
    <r>
      <rPr>
        <i/>
        <sz val="12"/>
        <rFont val="Calibri"/>
        <family val="2"/>
        <scheme val="minor"/>
      </rPr>
      <t>Finding your Voice: a step by step guide for actors</t>
    </r>
    <r>
      <rPr>
        <sz val="12"/>
        <rFont val="Calibri"/>
        <family val="2"/>
        <scheme val="minor"/>
      </rPr>
      <t xml:space="preserve"> London, Nick Hern Books</t>
    </r>
  </si>
  <si>
    <t>https://www.amazon.co.uk/Finding-Your-Voice-Complete-Training/dp/1854596594/ref=sr_1_fkmr2_1?dchild=1&amp;keywords=Houseman%2C+Barbara+%282002%29+Finding+your+Voice%3A+a+step+by+step+guide+for+actors+London%2C+Nick+Hern+Books&amp;qid=1597307157&amp;sr=8-1-fkmr2</t>
  </si>
  <si>
    <r>
      <t xml:space="preserve">Linklater, Kristin (2006) </t>
    </r>
    <r>
      <rPr>
        <i/>
        <sz val="12"/>
        <rFont val="Calibri"/>
        <family val="2"/>
        <scheme val="minor"/>
      </rPr>
      <t xml:space="preserve">Freeing the Natural Voice: Imagery and Art in the Practice of Voice and Language </t>
    </r>
    <r>
      <rPr>
        <sz val="12"/>
        <rFont val="Calibri"/>
        <family val="2"/>
        <scheme val="minor"/>
      </rPr>
      <t>Quite Specific Media</t>
    </r>
  </si>
  <si>
    <t>https://www.amazon.co.uk/Freeing-Natural-Voice-Kristin-Linklater/dp/1854599712/ref=sr_1_fkmr0_1?dchild=1&amp;keywords=Linklater%2C+Kristin+%282006%29+Freeing+the+Natural+Voice%3A+Imagery+and+Art+in+the+Practice+of+Voice+and+Language+Quite+Specific+Media&amp;qid=1597307189&amp;sr=8-1-fkmr0</t>
  </si>
  <si>
    <r>
      <t xml:space="preserve">Sharpe, Edda and Haydn Rowles, Jan (2007) </t>
    </r>
    <r>
      <rPr>
        <i/>
        <sz val="12"/>
        <rFont val="Calibri"/>
        <family val="2"/>
        <scheme val="minor"/>
      </rPr>
      <t>How to do Accents</t>
    </r>
    <r>
      <rPr>
        <sz val="12"/>
        <rFont val="Calibri"/>
        <family val="2"/>
        <scheme val="minor"/>
      </rPr>
      <t xml:space="preserve"> London, Oberon Books</t>
    </r>
  </si>
  <si>
    <t>https://www.amazon.co.uk/How-Do-Accents-Edda-Sharpe/dp/1840029579/ref=sr_1_fkmr0_1?dchild=1&amp;keywords=Sharpe%2C+Edda+and+Haydn+Rowles%2C+Jan+%282007%29+How+to+do+Accents+London%2C+Oberon+Books&amp;qid=1597307215&amp;sr=8-1-fkmr0</t>
  </si>
  <si>
    <r>
      <t xml:space="preserve">Shewell, Christina (2009) </t>
    </r>
    <r>
      <rPr>
        <i/>
        <sz val="12"/>
        <rFont val="Calibri"/>
        <family val="2"/>
        <scheme val="minor"/>
      </rPr>
      <t>Voice Work: Art and Science in Changing Voices</t>
    </r>
    <r>
      <rPr>
        <sz val="12"/>
        <rFont val="Calibri"/>
        <family val="2"/>
        <scheme val="minor"/>
      </rPr>
      <t xml:space="preserve"> London, Wiley-Blackwell</t>
    </r>
  </si>
  <si>
    <t>https://www.amazon.co.uk/Voice-Work-Science-Changing-Voices/dp/0470019921/ref=sr_1_fkmr1_1?dchild=1&amp;keywords=Shewell%2C+Christina+%282009%29+Voice+Work%3A+Art+and+Science+in+Changing+Voices+London%2C+Wiley-Blackwell&amp;qid=1597307236&amp;sr=8-1-fkmr1</t>
  </si>
  <si>
    <r>
      <t xml:space="preserve">Roach, Peter </t>
    </r>
    <r>
      <rPr>
        <i/>
        <sz val="12"/>
        <rFont val="Calibri"/>
        <family val="2"/>
        <scheme val="minor"/>
      </rPr>
      <t xml:space="preserve">English Phonetics and Phonology </t>
    </r>
    <r>
      <rPr>
        <sz val="12"/>
        <rFont val="Calibri"/>
        <family val="2"/>
        <scheme val="minor"/>
      </rPr>
      <t>Fourth Edition (2009) Cambridge</t>
    </r>
  </si>
  <si>
    <t>https://www.amazon.co.uk/Phonetics-Oxford-Introduction-Language-Study/dp/0194372391/ref=sr_1_fkmr0_1?dchild=1&amp;keywords=Roach%2C+Peter+English+Phonetics+and+Phonology+Fourth+Edition+%282009%29+Cambridge&amp;qid=1597307284&amp;sr=8-1-fkmr0</t>
  </si>
  <si>
    <r>
      <t>Rodenburg, Patsy (2</t>
    </r>
    <r>
      <rPr>
        <vertAlign val="superscript"/>
        <sz val="12"/>
        <rFont val="Calibri"/>
        <family val="2"/>
        <scheme val="minor"/>
      </rPr>
      <t>nd</t>
    </r>
    <r>
      <rPr>
        <sz val="12"/>
        <rFont val="Calibri"/>
        <family val="2"/>
        <scheme val="minor"/>
      </rPr>
      <t xml:space="preserve"> Edition 2015)) </t>
    </r>
    <r>
      <rPr>
        <i/>
        <sz val="12"/>
        <rFont val="Calibri"/>
        <family val="2"/>
        <scheme val="minor"/>
      </rPr>
      <t>The Right to Speak</t>
    </r>
    <r>
      <rPr>
        <sz val="12"/>
        <rFont val="Calibri"/>
        <family val="2"/>
        <scheme val="minor"/>
      </rPr>
      <t xml:space="preserve"> London, Bloomsbury Methuen</t>
    </r>
  </si>
  <si>
    <t>https://www.bloomsbury.com/uk/the-right-to-speak-9781472573025/</t>
  </si>
  <si>
    <r>
      <t>Wells, J C (3</t>
    </r>
    <r>
      <rPr>
        <vertAlign val="superscript"/>
        <sz val="12"/>
        <rFont val="Calibri"/>
        <family val="2"/>
        <scheme val="minor"/>
      </rPr>
      <t>rd</t>
    </r>
    <r>
      <rPr>
        <sz val="12"/>
        <rFont val="Calibri"/>
        <family val="2"/>
        <scheme val="minor"/>
      </rPr>
      <t xml:space="preserve"> Edition 2008) </t>
    </r>
    <r>
      <rPr>
        <i/>
        <sz val="12"/>
        <rFont val="Calibri"/>
        <family val="2"/>
        <scheme val="minor"/>
      </rPr>
      <t>Longman Pronunciation Dictionary</t>
    </r>
  </si>
  <si>
    <t>https://www.amazon.co.uk/Longman-Pronunciation-Dictionary-Wells-Paperback/dp/B00OVO7IWE/ref=sr_1_1?dchild=1&amp;keywords=Wells%2C+J+C+%283rd+Edition+2008%29+Longman+Pronunciation+Dictionary&amp;qid=1597307346&amp;sr=8-1</t>
  </si>
  <si>
    <t>Clothing</t>
  </si>
  <si>
    <t>Loose, comfortable clothing e.g. sweatpants, t-shirt, sweatshirt for practical voice and movement sessions including a warm pair of socks</t>
  </si>
  <si>
    <t>Equipment</t>
  </si>
  <si>
    <t>A small hand held mirror</t>
  </si>
  <si>
    <t>https://www.amazon.co.uk/xnicx-Hairdressing-Professional-Handheld-Hairdressers/dp/B07DZWL6XX/ref=sr_1_5?dchild=1&amp;keywords=hand+held+mirror&amp;qid=1597307435&amp;sr=8-5</t>
  </si>
  <si>
    <t>A bone-prop (You can order one from www.themorrisonboneprop.com)</t>
  </si>
  <si>
    <t>https://www.themorrisonboneprop.com/shop</t>
  </si>
  <si>
    <t>A yoga-style mat</t>
  </si>
  <si>
    <t>https://www.amazon.co.uk/Xn8-Sports-Yoga-Mat-Blue/dp/B07HY7FVT3/ref=sxin_10_ac_d_rm?ac_md=2-2-eW9nYSBtYXQgNm1t-ac_d_rm&amp;cv_ct_cx=yoga+mat&amp;dchild=1&amp;keywords=yoga+mat&amp;pd_rd_i=B07HY7FVT3&amp;pd_rd_r=ef58ccff-7e53-41d1-a812-6ef9943c6a8a&amp;pd_rd_w=3C6zM&amp;pd_rd_wg=YZV1j&amp;pf_rd_p=0c799c14-fd2d-4652-a647-3581649b0ff7&amp;pf_rd_r=XWC8RY2Z52DXJE9B3N5X&amp;psc=1&amp;qid=1597307542&amp;sr=1-3-fe323411-17bb-433b-b2f8-c44f2e1370d4</t>
  </si>
  <si>
    <t>Equipment, Clothing and Books</t>
  </si>
  <si>
    <t>Total Equipment costs - Averaged</t>
  </si>
  <si>
    <t xml:space="preserve">FITNESS KIT: </t>
  </si>
  <si>
    <t>Loose, leisure or gym-wear of any colour, such as:</t>
  </si>
  <si>
    <t>Shorts</t>
  </si>
  <si>
    <t>https://www.amazon.co.uk/PUMA-Shorts-Training-Black-White/dp/B0781Z5QMD/ref=sr_1_6?dchild=1&amp;keywords=shorts&amp;qid=1620033706&amp;sr=8-6&amp;th=1&amp;psc=1</t>
  </si>
  <si>
    <t>Leggings</t>
  </si>
  <si>
    <t>https://www.amazon.co.uk/Bonjour%C2%AE-Womens-Length-Cotton-Leggings/dp/B0822ZFX5B/ref=sr_1_11?dchild=1&amp;keywords=leggings&amp;qid=1620033751&amp;sr=8-11</t>
  </si>
  <si>
    <t xml:space="preserve">‘T’ Shirts </t>
  </si>
  <si>
    <t>https://www.amazon.co.uk/Fruit-Loom-Heavy-T-Shirt-White/dp/B00UC14QT8/ref=sr_1_8?dchild=1&amp;keywords=t-shirts&amp;qid=1620033806&amp;sr=8-8&amp;th=1&amp;psc=1</t>
  </si>
  <si>
    <t>Crop Tops</t>
  </si>
  <si>
    <t>https://www.amazon.co.uk/Re-Tech-UK-Fashion-T-Shirt/dp/B0721CQJ3Z/ref=sr_1_8?crid=1EX5Z2D4O452W&amp;dchild=1&amp;keywords=crop%2Btops%2Bfor%2Bwomen&amp;qid=1620033836&amp;sprefix=crop%2Btops%2Caps%2C148&amp;sr=8-8&amp;th=1&amp;psc=1</t>
  </si>
  <si>
    <t>BOOKS:</t>
  </si>
  <si>
    <t>THE DIECTOR'S CRAFT  By Katie Mitchell</t>
  </si>
  <si>
    <t>https://smile.amazon.co.uk/Directors-Craft-Handbook-Theatre/dp/0415404398/ref=sr_1_fkmr0_1?dchild=1&amp;keywords=THE+DIECTOR%27S+CRAFT+-+Katie+Mitchell&amp;qid=1597659606&amp;sr=8-1-fkmr0</t>
  </si>
  <si>
    <t>HANDBOOK OF ACTING TECHNIQUES by Arthur Bartow</t>
  </si>
  <si>
    <t>https://www.amazon.co.uk/Handbook-Acting-Techniques-Arthur-Bartow/dp/1854595423/ref=sr_1_1?adgrpid=55749775320&amp;dchild=1&amp;gclid=EAIaIQobChMIs-Oq-4Gi6wIVB-ztCh1F3wFhEAAYASAAEgI6p_D_BwE&amp;hvadid=259052672865&amp;hvdev=c&amp;hvlocphy=9045627&amp;hvnetw=g&amp;hvqmt=e&amp;hvrand=14100653931911990391&amp;hvtargid=kwd-300371855987&amp;hydadcr=10356_1789264&amp;keywords=handbook+of+acting+techniques&amp;qid=1597659647&amp;s=books&amp;sr=1-1&amp;tag=googhydr-21</t>
  </si>
  <si>
    <t>WHY IS THAT SO FUNNY by John Wright</t>
  </si>
  <si>
    <t>https://www.amazon.co.uk/Why-That-Funny-Practical-Exploration/dp/1854597825/ref=sr_1_1?dchild=1&amp;keywords=WHY+IS+THAT+SO+FUNNY+by+John+Wright&amp;qid=1597659792&amp;s=books&amp;sr=1-1</t>
  </si>
  <si>
    <t>PLAYING SHAKESPEARE by John Barton</t>
  </si>
  <si>
    <t>https://www.amazon.co.uk/Playing-Shakespeare-Performance-Books-Barton/dp/0713687738/ref=sr_1_1?dchild=1&amp;keywords=PLAYING+SHAKESPEARE+by+John+Barton&amp;qid=1597659810&amp;s=books&amp;sr=1-1</t>
  </si>
  <si>
    <t>HOW PLAYS WORK  by David Edgard</t>
  </si>
  <si>
    <t>https://www.amazon.co.uk/Plays-Work-Nick-Hern-Books/dp/1854593714/ref=sr_1_fkmr0_1?dchild=1&amp;keywords=HOW+PLAYS+WORK+by+David+Edgard&amp;qid=1597659826&amp;s=books&amp;sr=1-1-fkmr0</t>
  </si>
  <si>
    <t>THE EMPTY SPACE by Peter Brook</t>
  </si>
  <si>
    <t>https://www.amazon.co.uk/Empty-Space-Penguin-Modern-Classics/dp/0141189223/ref=sr_1_1?dchild=1&amp;keywords=THE+EMPTY+SPACE+by+Peter+Brook&amp;qid=1597659848&amp;s=books&amp;sr=1-1</t>
  </si>
  <si>
    <t>DIFFERENT EVERY NIGHT by Mike Alfreds</t>
  </si>
  <si>
    <t>https://www.amazon.co.uk/Different-Every-Night-Freeing-Actor/dp/1854599674/ref=sr_1_1?dchild=1&amp;keywords=DIFFERENT+EVERY+NIGHT+by+Mike+Alfreds&amp;qid=1597659863&amp;s=books&amp;sr=1-1</t>
  </si>
  <si>
    <t>STANISLAVSKI AND THE ACTOR by Jean Benedetti</t>
  </si>
  <si>
    <t>https://www.amazon.co.uk/Stanislavski-Actor-Lessons-1935-38-Performance/dp/1408106868/ref=sr_1_1?dchild=1&amp;keywords=STANISLAVSKI+AND+THE+ACTOR+by+Jean+Benedetti&amp;qid=1597659880&amp;s=books&amp;sr=1-1</t>
  </si>
  <si>
    <t>AN ACTOR’S WORK  Konstantin Stanislavski (Trans Jean Benedetti)</t>
  </si>
  <si>
    <t>https://www.amazon.co.uk/Actors-Work-Routledge-Classics/dp/113868838X/ref=sr_1_fkmr0_1?dchild=1&amp;keywords=AN+ACTOR%E2%80%99S+WORK+Konstantin+Stanislavski+%28Trans+Jean+Benedetti%29&amp;qid=1597659905&amp;s=books&amp;sr=1-1-fkmr0</t>
  </si>
  <si>
    <t>THE ACTOR AND THE TARGET by Declan Donnellan</t>
  </si>
  <si>
    <t>https://www.amazon.co.uk/Actor-Target-Declan-Donnellan/dp/1854598384/ref=sr_1_1?dchild=1&amp;keywords=THE+ACTOR+AND+THE+TARGET+by+Declan+Donnellan&amp;qid=1597659940&amp;s=books&amp;sr=1-1</t>
  </si>
  <si>
    <t>THE VIEWPOINTS BOOK by Anne Bogart and Tina Landau</t>
  </si>
  <si>
    <t>https://www.amazon.co.uk/Viewpoints-Book-Practical-Guide-Composition/dp/1848424132/ref=sr_1_1?dchild=1&amp;keywords=THE+VIEWPOINTS+BOOK+by+Anne+Bogart+and+Tina+Landau&amp;qid=1597659954&amp;s=books&amp;sr=1-1</t>
  </si>
  <si>
    <t xml:space="preserve">Total for equipment list </t>
  </si>
  <si>
    <t>PPE</t>
  </si>
  <si>
    <t xml:space="preserve"> cloth masks for studio work (see government guidelines Covid 19)</t>
  </si>
  <si>
    <t>https://www.amazon.co.uk/Reusable-Protection-Breathable-Pollution-Motorcycle/dp/B086XJB9WY/ref=sr_1_12?dchild=1&amp;keywords=face+masks&amp;qid=1597660370&amp;sr=8-12</t>
  </si>
  <si>
    <r>
      <t xml:space="preserve">For any work in </t>
    </r>
    <r>
      <rPr>
        <b/>
        <sz val="12"/>
        <rFont val="Calibri"/>
        <family val="2"/>
        <scheme val="minor"/>
      </rPr>
      <t>scenic workshops/ exhibition install</t>
    </r>
    <r>
      <rPr>
        <sz val="12"/>
        <rFont val="Calibri"/>
        <family val="2"/>
        <scheme val="minor"/>
      </rPr>
      <t xml:space="preserve">; steel cap boots, hi-vis vest, gloves for handling. </t>
    </r>
  </si>
  <si>
    <t>Steel cap boots</t>
  </si>
  <si>
    <t>https://www.amazon.co.uk/Blackrock-Leather-Safety-Chukka-Midsole/dp/B003JNE8T4/ref=sr_1_5?crid=1B4QO1JVWCJUU&amp;dchild=1&amp;keywords=steel+cap+boots&amp;qid=1597660552&amp;sprefix=steel+cap%2Caps%2C148&amp;sr=8-5</t>
  </si>
  <si>
    <t>hi-vis vest</t>
  </si>
  <si>
    <t>https://www.amazon.co.uk/Vest-Yellow-Orange-Small-Brace/dp/B006ZXR10I/ref=sr_1_6?crid=I0G6RHWXUZTI&amp;dchild=1&amp;keywords=hi+vis+vest&amp;qid=1597660576&amp;sprefix=hi+vis+%2Caps%2C152&amp;sr=8-6</t>
  </si>
  <si>
    <t>Gloves for handling</t>
  </si>
  <si>
    <t>https://www.amazon.co.uk/Gloves-Gardening-Builders-Mechanic-sitcker/dp/B07RR1YM3N/ref=sr_1_5?dchild=1&amp;keywords=work+gloves&amp;qid=1597660597&amp;sr=8-5</t>
  </si>
  <si>
    <r>
      <t xml:space="preserve">  For </t>
    </r>
    <r>
      <rPr>
        <b/>
        <sz val="12"/>
        <rFont val="Calibri"/>
        <family val="2"/>
        <scheme val="minor"/>
      </rPr>
      <t>stage work/ exhibition install</t>
    </r>
    <r>
      <rPr>
        <sz val="12"/>
        <rFont val="Calibri"/>
        <family val="2"/>
        <scheme val="minor"/>
      </rPr>
      <t xml:space="preserve"> – hard hat</t>
    </r>
  </si>
  <si>
    <t>https://www.amazon.co.uk/Silent-Industrial-Construction-Ventilated-Adjustment/dp/B07MCRMZW5/ref=sr_1_3_sspa?dchild=1&amp;keywords=hard+hat&amp;qid=1597660401&amp;sr=8-3-spons&amp;psc=1&amp;spLa=ZW5jcnlwdGVkUXVhbGlmaWVyPUEzRTVFUUFNQjI1STZDJmVuY3J5cHRlZElkPUEwNDA2NDA5MjMzQTdHQTJPN1E1TyZlbmNyeXB0ZWRBZElkPUEwMTI2MDE5MTBDMUZUTDdOMzFWNiZ3aWRnZXROYW1lPXNwX2F0ZiZhY3Rpb249Y2xpY2tSZWRpcmVjdCZkb05vdExvZ0NsaWNrPXRydWU=</t>
  </si>
  <si>
    <t>For spray painting / dust protection – face mask/s- ideally with filter.</t>
  </si>
  <si>
    <t>https://www.amazon.co.uk/Dricar-Anti-Dust-Respirators-Industrial-Particulate/dp/B0982SHBM1/ref=sr_1_5?crid=1DQQOFFWKKNJL&amp;keywords=face+mask+with+filter+for+spray+painting&amp;qid=1651225672&amp;sprefix=face+mask+with+filter+for+spray+painting%2Caps%2C49&amp;sr=8-5</t>
  </si>
  <si>
    <t>Design kit</t>
  </si>
  <si>
    <t>A scale ruler. Metric with 1:25 /1:50 scale</t>
  </si>
  <si>
    <t>https://www.amazon.co.uk/Architectural-Scale-Aluminum-Triangular-Metric/dp/B07WWTDCHQ/ref=sr_1_1_sspa?crid=1C6PXV3VQ1MTY&amp;keywords=scale+ruler+metric&amp;qid=1651225718&amp;sprefix=scale+ruler+metric%2Caps%2C53&amp;sr=8-1-spons&amp;psc=1&amp;spLa=ZW5jcnlwdGVkUXVhbGlmaWVyPUE0NkJJUTlJRklTWjUmZW5jcnlwdGVkSWQ9QTAyNTM0MjExVTBXREhIN1pMVVJXJmVuY3J5cHRlZEFkSWQ9QTAxMjQzMDYyMFJQSko0V0VORTNFJndpZGdldE5hbWU9c3BfYXRmJmFjdGlvbj1jbGlja1JlZGlyZWN0JmRvTm90TG9nQ2xpY2s9dHJ1ZQ==</t>
  </si>
  <si>
    <t xml:space="preserve">80- 90cm heavy metal rule </t>
  </si>
  <si>
    <t>https://www.amazon.co.uk/Dragon-Eight-Stainless-Straight-Measuring/dp/B07B8L23ZP/ref=sr_1_1_sspa?dchild=1&amp;keywords=30cm+flat+metal+rule&amp;qid=1597660749&amp;sr=8-1-spons&amp;psc=1&amp;spLa=ZW5jcnlwdGVkUXVhbGlmaWVyPUFWSUUySklHQzc0QVkmZW5jcnlwdGVkSWQ9QTAyOTg4MjgxWUhGOFJWV0NRWjBMJmVuY3J5cHRlZEFkSWQ9QTAwNjE4NjIyRjRVNTlQT1FGUFZRJndpZGdldE5hbWU9c3BfYXRmJmFjdGlvbj1jbGlja1JlZGlyZWN0JmRvTm90TG9nQ2xpY2s9dHJ1ZQ==</t>
  </si>
  <si>
    <t xml:space="preserve">45cm metal rule </t>
  </si>
  <si>
    <t>See above</t>
  </si>
  <si>
    <t>30cm flat metal rule</t>
  </si>
  <si>
    <t xml:space="preserve">15cm flat metal rule </t>
  </si>
  <si>
    <r>
      <t xml:space="preserve">Metal </t>
    </r>
    <r>
      <rPr>
        <sz val="12"/>
        <rFont val="Calibri"/>
        <family val="2"/>
        <scheme val="minor"/>
      </rPr>
      <t xml:space="preserve">scalpel handle and BIG box of </t>
    </r>
    <r>
      <rPr>
        <b/>
        <sz val="12"/>
        <rFont val="Calibri"/>
        <family val="2"/>
        <scheme val="minor"/>
      </rPr>
      <t>10A blades</t>
    </r>
    <r>
      <rPr>
        <sz val="12"/>
        <rFont val="Calibri"/>
        <family val="2"/>
        <scheme val="minor"/>
      </rPr>
      <t xml:space="preserve"> (metal tin to store/ students have found handle covers useful for grip)</t>
    </r>
  </si>
  <si>
    <t>https://www.amazon.co.uk/Swann-Morton-no3-scalpel-handle/dp/B00Y3PHILM/ref=sr_1_1?dchild=1&amp;keywords=Metal+scalpel+handle&amp;qid=1597660881&amp;sr=8-1</t>
  </si>
  <si>
    <t>10A Blades</t>
  </si>
  <si>
    <t>https://www.amazon.co.uk/Genuine-Swann-Morton-Stainless-Sterile/dp/B07NSH7MZJ/ref=sr_1_18?dchild=1&amp;keywords=scapel+blades+10a&amp;qid=1597660920&amp;sr=8-18</t>
  </si>
  <si>
    <t>Adjustable set square</t>
  </si>
  <si>
    <t>https://www.amazon.co.uk/SG-Education-ADS2M8-Adjustable-Square/dp/B0756RFHWW/ref=sr_1_5?dchild=1&amp;keywords=Adjustable+set+square&amp;qid=1597660960&amp;sr=8-5</t>
  </si>
  <si>
    <t>set square</t>
  </si>
  <si>
    <t>https://www.amazon.co.uk/Helix-Oxford-31cm-degree-Squares/dp/B00CPT6XEQ/ref=sxin_7_ac_d_rm?ac_md=1-1-bGFyZ2Ugc2V0IHNxdWFyZQ%3D%3D-ac_d_rm&amp;cv_ct_cx=set+square&amp;dchild=1&amp;keywords=set+square&amp;pd_rd_i=B00CPT6XEQ&amp;pd_rd_r=79d214c5-d93f-45db-b4a5-d20695cd27a6&amp;pd_rd_w=wH1ul&amp;pd_rd_wg=TpNve&amp;pf_rd_p=0c799c14-fd2d-4652-a647-3581649b0ff7&amp;pf_rd_r=NEYQX65WJWJJV1WTS8NG&amp;psc=1&amp;qid=1597660988&amp;sr=1-2-fe323411-17bb-433b-b2f8-c44f2e1370d4</t>
  </si>
  <si>
    <t>Adjustable compass (with fitting for pencils useful)</t>
  </si>
  <si>
    <t>https://www.amazon.co.uk/Professional-Diameter-ISKM-Geometry-Drafting/dp/B07MCVMS9D/ref=sr_1_2_sspa?dchild=1&amp;keywords=Adjustable+compass+%28with+fitting+for+pencils+useful%29&amp;qid=1597661027&amp;quartzVehicle=882-708&amp;replacementKeywords=adjustable+%28with+fitting+for+pencils+useful%29&amp;sr=8-2-spons&amp;psc=1&amp;spLa=ZW5jcnlwdGVkUXVhbGlmaWVyPUExV0FQVDJTOVk3V1lMJmVuY3J5cHRlZElkPUEwODUyODkwMjRKUlFCUFYzUk4zMyZlbmNyeXB0ZWRBZElkPUEwODU2NzU0UVVUR0RNVjlJVVlWJndpZGdldE5hbWU9c3BfbXRmJmFjdGlvbj1jbGlja1JlZGlyZWN0JmRvTm90TG9nQ2xpY2s9dHJ1ZQ==</t>
  </si>
  <si>
    <t>A1 cutting mat</t>
  </si>
  <si>
    <t>https://www.amazon.co.uk/900X600MM-Cutting-Healing-Printed-Design/dp/B01JGOMKT4/ref=sr_1_6?dchild=1&amp;keywords=A1+cutting+mat&amp;qid=1597661048&amp;sr=8-6</t>
  </si>
  <si>
    <t>A3 cutting mat</t>
  </si>
  <si>
    <t>https://www.amazon.co.uk/Artcut-Healing-Scrapbooking-Quilting-Precision/dp/B09DK57TP9/ref=sr_1_2_sspa?crid=16UZSJ5F63HA3&amp;keywords=A3+cutting+mat&amp;qid=1651226268&amp;sprefix=a3+cutting+mat%2Caps%2C52&amp;sr=8-2-spons&amp;psc=1&amp;spLa=ZW5jcnlwdGVkUXVhbGlmaWVyPUExMjc5SFYxQjBQRUhRJmVuY3J5cHRlZElkPUEwNTU5MjA0M0VYRFAwTkdOVkJVWCZlbmNyeXB0ZWRBZElkPUEwMDA4NjY2MVFEQTdZWVNGNlZFUSZ3aWRnZXROYW1lPXNwX2F0ZiZhY3Rpb249Y2xpY2tSZWRpcmVjdCZkb05vdExvZ0NsaWNrPXRydWU=</t>
  </si>
  <si>
    <t>Eraser</t>
  </si>
  <si>
    <t>https://www.amazon.co.uk/Just-Stationery-Eraser-White-Pack/dp/B0093KAO90/ref=sr_1_6?dchild=1&amp;keywords=Eraser&amp;qid=1597661100&amp;sr=8-6</t>
  </si>
  <si>
    <t>Modeling material – Sculpey/fimo/milliput (Sculpey is best))</t>
  </si>
  <si>
    <t>https://www.amazon.co.uk/Super-Sculpey-Polymer-Clay-Beige/dp/B0026C1T8C/ref=sr_1_3?dchild=1&amp;keywords=Modeling+material+%E2%80%93+Sculpey%2Ffimo%2Fmilliput+%28Sculpey+is+best%29%29&amp;qid=1597661120&amp;quartzVehicle=842-813&amp;replacementKeywords=modeling+material+%E2%80%93+sculpey%2Ffimo%2Fmilliput+%28sculpey+best%29%29&amp;sr=8-3</t>
  </si>
  <si>
    <t>Steel re-tractable tape measure (3-5 metres)</t>
  </si>
  <si>
    <t>https://www.amazon.co.uk/Presch-Tape-Measure-Professional-Automatic/dp/B0779D3H5Q/ref=sr_1_1_sspa?dchild=1&amp;keywords=Steel+re-tractable+tape+measure+%283-5+metres%29&amp;qid=1597661181&amp;sr=8-1-spons&amp;psc=1&amp;spLa=ZW5jcnlwdGVkUXVhbGlmaWVyPUEzTTBPVERMUUYyQUNDJmVuY3J5cHRlZElkPUEwNTIyNDA0M1VPQUZYSkZUU0VWVCZlbmNyeXB0ZWRBZElkPUEwMTk0OTgzSDJGTkFFSlMzSzNWJndpZGdldE5hbWU9c3BfYXRmJmFjdGlvbj1jbGlja1JlZGlyZWN0JmRvTm90TG9nQ2xpY2s9dHJ1ZQ==</t>
  </si>
  <si>
    <t>Paper scissors</t>
  </si>
  <si>
    <t>https://www.amazon.co.uk/Westcott-Buero-inch-Scissor-Assorted/dp/B00EZ0FD2Q/ref=sr_1_6?dchild=1&amp;keywords=paper+scissors&amp;qid=1597661205&amp;sr=8-6</t>
  </si>
  <si>
    <t>Fabric scissors</t>
  </si>
  <si>
    <t>https://www.amazon.co.uk/Dressmaking-Scissors-inch-Dressmaker-Dressmakings/dp/B0872W94QG/ref=sr_1_1_sspa?dchild=1&amp;keywords=fabric+scissors&amp;qid=1597661239&amp;sr=8-1-spons&amp;psc=1&amp;spLa=ZW5jcnlwdGVkUXVhbGlmaWVyPUEyTUJMRENIQlY1TzZLJmVuY3J5cHRlZElkPUEwNDM0MTUwMUxRRFlMSkhCVzlRWCZlbmNyeXB0ZWRBZElkPUEwODQ4Mjg5M01GWVBYUExENEY0TCZ3aWRnZXROYW1lPXNwX2F0ZiZhY3Rpb249Y2xpY2tSZWRpcmVjdCZkb05vdExvZ0NsaWNrPXRydWU=</t>
  </si>
  <si>
    <t xml:space="preserve">Sewing kit </t>
  </si>
  <si>
    <t>https://www.amazon.co.uk/TsunNee-Supplies-Accessories-Beginners-Emergency/dp/B07YDK8MGH/ref=sr_1_4_sspa?dchild=1&amp;keywords=Sewing+kit&amp;qid=1597661274&amp;sr=8-4-spons&amp;psc=1&amp;spLa=ZW5jcnlwdGVkUXVhbGlmaWVyPUExN1NJQ0tUU0VSQzhXJmVuY3J5cHRlZElkPUEwMzg2Mzg1MktNVzg4OENNM0FSNiZlbmNyeXB0ZWRBZElkPUEwNjA0OTkzRllQUEk5Rk45NEJLJndpZGdldE5hbWU9c3BfYXRmJmFjdGlvbj1jbGlja1JlZGlyZWN0JmRvTm90TG9nQ2xpY2s9dHJ1ZQ==</t>
  </si>
  <si>
    <t>A tape measure (10m) or Disto laser</t>
  </si>
  <si>
    <t>https://www.amazon.co.uk/atolla-Measure-Distance-Digital-Waterproof/dp/B083VT3T1D/ref=sr_1_1_sspa?dchild=1&amp;keywords=A+tape+measure+%2810m%29+or+Disto+laser&amp;qid=1597661320&amp;sr=8-1-spons&amp;psc=1&amp;smid=A2SEZFS9INXZ6E&amp;spLa=ZW5jcnlwdGVkUXVhbGlmaWVyPUExUjEwOE82TjBTRjM4JmVuY3J5cHRlZElkPUEwNjg4NDQxNE1OWEpSRTZRUjUwJmVuY3J5cHRlZEFkSWQ9QTA5ODkwNjUyMEFORTRIQUxBTzhXJndpZGdldE5hbWU9c3BfYXRmJmFjdGlvbj1jbGlja1JlZGlyZWN0JmRvTm90TG9nQ2xpY2s9dHJ1ZQ==</t>
  </si>
  <si>
    <t>Note-books and Sketchbooks A3/ A4 (Personal preference)</t>
  </si>
  <si>
    <t>https://www.amazon.co.uk/Sketchbooks-Cover-Starter-Sketch-Cartridge/dp/B07K4X1MQD/ref=sr_1_1_sspa?dchild=1&amp;keywords=Note-books+and+Sketchbooks+A3%2F+A4&amp;qid=1597661350&amp;sr=8-1-spons&amp;psc=1&amp;spLa=ZW5jcnlwdGVkUXVhbGlmaWVyPUExTU5IUEpPOFJZSlBFJmVuY3J5cHRlZElkPUEwMDkzMDQ3M0RXUE9TTFRaNExVUiZlbmNyeXB0ZWRBZElkPUEwMTE3NDk2MldLWTNSQlZTTkM2RyZ3aWRnZXROYW1lPXNwX2F0ZiZhY3Rpb249Y2xpY2tSZWRpcmVjdCZkb05vdExvZ0NsaWNrPXRydWU=</t>
  </si>
  <si>
    <t>A technical drawing clutch pencil or propelling pencil. I recommend a Staedtler with rotary sharpener, but this is personal preference. Don’t forget spare leads, H or HB.</t>
  </si>
  <si>
    <t>https://www.amazon.co.uk/Staedtler-775-SC-Mechanical-Pencils/dp/B000OZIIZK/ref=sr_1_12?dchild=1&amp;keywords=technical+drawing+pencil&amp;qid=1597661424&amp;sr=8-12</t>
  </si>
  <si>
    <t xml:space="preserve">Drawing pens black ink – fine line; water and fade proof ink 0.25, 0.50, and 0.30. 0.50 are useful. You will need these for technical drawing. Don’t buy these until you need them. </t>
  </si>
  <si>
    <t>https://www.amazon.co.uk/Fineliner-Sketching-Drafting-Documents-Scrapbooking/dp/B076J6HFJG/ref=sr_1_2_sspa?dchild=1&amp;keywords=Drawing+pens+black+ink&amp;qid=1597661473&amp;sr=8-2-spons&amp;psc=1&amp;spLa=ZW5jcnlwdGVkUXVhbGlmaWVyPUEzMkczVUdRTFlRQk9OJmVuY3J5cHRlZElkPUEwNzE0MzI0RjFETURBTEVSS05OJmVuY3J5cHRlZEFkSWQ9QTA2NDM2MTMzRkZOTUtCRDNLNDJKJndpZGdldE5hbWU9c3BfYXRmJmFjdGlvbj1jbGlja1JlZGlyZWN0JmRvTm90TG9nQ2xpY2s9dHJ1ZQ==</t>
  </si>
  <si>
    <t xml:space="preserve">Mini clamps </t>
  </si>
  <si>
    <t>https://www.amazon.co.uk/SUYIZN-Plastic-Strength-Textured-Handles/dp/B01L1GIOI6/ref=sr_1_7?dchild=1&amp;keywords=Mini+clamps&amp;qid=1597661497&amp;sr=8-7</t>
  </si>
  <si>
    <t>Tweezers</t>
  </si>
  <si>
    <t>https://www.amazon.co.uk/Professional-Stainless-Steel-Tweezers-4-Piece/dp/B07V7F4GGW/ref=sr_1_2_sspa?dchild=1&amp;keywords=Tweezers&amp;qid=1597661526&amp;sr=8-2-spons&amp;psc=1&amp;spLa=ZW5jcnlwdGVkUXVhbGlmaWVyPUEzQ08xQVJZWlkxTkFZJmVuY3J5cHRlZElkPUEwNjEwNjYzS05IVFQwTTBJVkZVJmVuY3J5cHRlZEFkSWQ9QTA1NTkxNjgyNUdXODVEWk1ER1pJJndpZGdldE5hbWU9c3BfYXRmJmFjdGlvbj1jbGlja1JlZGlyZWN0JmRvTm90TG9nQ2xpY2s9dHJ1ZQ==</t>
  </si>
  <si>
    <t xml:space="preserve">Needle files </t>
  </si>
  <si>
    <t>https://www.amazon.co.uk/Libraton-Needle-Diamond-Cleaning-Carrying/dp/B084WTHG7J/ref=sr_1_2_sspa?dchild=1&amp;keywords=Needle+files&amp;qid=1597661551&amp;sr=8-2-spons&amp;psc=1&amp;spLa=ZW5jcnlwdGVkUXVhbGlmaWVyPUFaR1YwMkdKNEM3UkkmZW5jcnlwdGVkSWQ9QTA3OTQ0NTQxVkRIMlhSUTU1VUhLJmVuY3J5cHRlZEFkSWQ9QTA4NzEzNDYzVktVWTkxUk5OMTRRJndpZGdldE5hbWU9c3BfYXRmJmFjdGlvbj1jbGlja1JlZGlyZWN0JmRvTm90TG9nQ2xpY2s9dHJ1ZQ==</t>
  </si>
  <si>
    <t>Sandpaper</t>
  </si>
  <si>
    <t>https://www.amazon.co.uk/3000-Assorted-Grit-Sandpaper-36-Sheet/dp/B06XB674VK/ref=sr_1_1_sspa?dchild=1&amp;keywords=sandpaper&amp;qid=1597661639&amp;sr=8-1-spons&amp;psc=1&amp;spLa=ZW5jcnlwdGVkUXVhbGlmaWVyPUExMVRFTUdGQzRMOE02JmVuY3J5cHRlZElkPUEwMzIzMjc3M0NFSUFIODg5OEhEUyZlbmNyeXB0ZWRBZElkPUEwMzUwNDQxSE9STllWQ1NLTEk1JndpZGdldE5hbWU9c3BfYXRmJmFjdGlvbj1jbGlja1JlZGlyZWN0JmRvTm90TG9nQ2xpY2s9dHJ1ZQ==</t>
  </si>
  <si>
    <t>Emery board</t>
  </si>
  <si>
    <t>https://www.amazon.co.uk/10pcs-Files-Double-Sanding-Manicure/dp/B07VFNP2TC/ref=sr_1_3_sspa?dchild=1&amp;keywords=Emery+board&amp;qid=1597661571&amp;sr=8-3-spons&amp;psc=1&amp;spLa=ZW5jcnlwdGVkUXVhbGlmaWVyPUEzUkgxVTFSMVlXTlRJJmVuY3J5cHRlZElkPUEwNTI4OTk4MTJGQUlUWVBCNUFNNiZlbmNyeXB0ZWRBZElkPUEwNjA2NzYyUVlRWERCWldOT01aJndpZGdldE5hbWU9c3BfYXRmJmFjdGlvbj1jbGlja1JlZGlyZWN0JmRvTm90TG9nQ2xpY2s9dHJ1ZQ==</t>
  </si>
  <si>
    <t>Wire cutters and pliers (various)</t>
  </si>
  <si>
    <t>https://www.amazon.co.uk/Jewelry-Beading-Cutting-Wrapping-Supplies/dp/B0863383JS/ref=sr_1_4_sspa?dchild=1&amp;keywords=Wire+cutters+and+pliers+%28various%29&amp;qid=1597661593&amp;sr=8-4-spons&amp;psc=1&amp;spLa=ZW5jcnlwdGVkUXVhbGlmaWVyPUEzR1hNRFU0ODRYQTJLJmVuY3J5cHRlZElkPUEwNTAwODEzMlhTTEVUUjg4WDFHRSZlbmNyeXB0ZWRBZElkPUEwNTU0OTczMlQ4RzFTTTJHOFhLNiZ3aWRnZXROYW1lPXNwX2F0ZiZhY3Rpb249Y2xpY2tSZWRpcmVjdCZkb05vdExvZ0NsaWNrPXRydWU=</t>
  </si>
  <si>
    <t>Small modeling tools/dentistry tools for sculpting</t>
  </si>
  <si>
    <t>https://www.amazon.co.uk/Pllieay-Sculpting-Different-Indentation-Double-Ended/dp/B075V29TWH/ref=sr_1_2_sspa?dchild=1&amp;keywords=Small+modeling+tools%2Fdentistry+tools+for+sculpting&amp;qid=1597661620&amp;sr=8-2-spons&amp;psc=1&amp;spLa=ZW5jcnlwdGVkUXVhbGlmaWVyPUEzNFE2UDAzWldQQUk5JmVuY3J5cHRlZElkPUEwMTUyMjkyMzJIVTZXUk9TU0Q0QSZlbmNyeXB0ZWRBZElkPUEwODY3NjU3MVAwSThIODhTMjZMSSZ3aWRnZXROYW1lPXNwX210ZiZhY3Rpb249Y2xpY2tSZWRpcmVjdCZkb05vdExvZ0NsaWNrPXRydWU=</t>
  </si>
  <si>
    <t>Painters’ palette or white bathroom tile</t>
  </si>
  <si>
    <t>https://www.amazon.co.uk/nuoshen-Palette-Acrylic-Watercolor-7-87inch/dp/B0819C279Z/ref=sr_1_1_sspa?dchild=1&amp;keywords=Painters%E2%80%99+palette&amp;qid=1597661659&amp;sr=8-1-spons&amp;psc=1&amp;spLa=ZW5jcnlwdGVkUXVhbGlmaWVyPUExQkROWUVQVjREVEFNJmVuY3J5cHRlZElkPUEwOTQ2MTk1MjJXNUQyV05MUFlBSSZlbmNyeXB0ZWRBZElkPUEwMDIwNDg5M0JJUFlaODZFMTRZSCZ3aWRnZXROYW1lPXNwX2F0ZiZhY3Rpb249Y2xpY2tSZWRpcmVjdCZkb05vdExvZ0NsaWNrPXRydWU=</t>
  </si>
  <si>
    <t xml:space="preserve">Big Ticket Items </t>
  </si>
  <si>
    <t>A digital camera (you will need this, but not on day one)</t>
  </si>
  <si>
    <t>https://www.amazon.co.uk/Digital-Vlogging-Portable-Photography-Beginners%EF%BC%88Black%EF%BC%89/dp/B09KV5ZW3Y/ref=sr_1_1_sspa?crid=1AHEM7QMYNPRV&amp;keywords=digital%2Bcamera&amp;qid=1651226460&amp;sprefix=digital%2Bcamera%2Caps%2C81&amp;sr=8-1-spons&amp;spLa=ZW5jcnlwdGVkUXVhbGlmaWVyPUEzQkUwT1I0TkNZU0RFJmVuY3J5cHRlZElkPUEwOTU4MDM0MUFaSDQ4WkVEOVVMTiZlbmNyeXB0ZWRBZElkPUEwNjcyMTU1MUNKWUxDTFpFRkFLWSZ3aWRnZXROYW1lPXNwX2F0ZiZhY3Rpb249Y2xpY2tSZWRpcmVjdCZkb05vdExvZ0NsaWNrPXRydWU&amp;th=1</t>
  </si>
  <si>
    <t>Laptop- see IT spec. BOVTS provides Pc’s - it’s good to have your own if possible for homeworking.</t>
  </si>
  <si>
    <t>See price comparison below</t>
  </si>
  <si>
    <t>Printer – useful for home working.</t>
  </si>
  <si>
    <t>https://www.amazon.co.uk/HP-6020-Printer-Wireless-Printing/dp/B086LRTY7X/ref=sr_1_3?dchild=1&amp;keywords=colour+printer&amp;qid=1597661726&amp;sr=8-3</t>
  </si>
  <si>
    <t>Tripod</t>
  </si>
  <si>
    <t>https://www.amazon.co.uk/Hama-Star-Tripod-Carry-Case-Black-Silver/dp/B0000WXD16/ref=sr_1_1_sspa?crid=2Q2VNGM958QXM&amp;keywords=tipod&amp;qid=1651226519&amp;sprefix=tripod%2Caps%2C71&amp;sr=8-1-spons&amp;spLa=ZW5jcnlwdGVkUXVhbGlmaWVyPUFLS1FVU1ROQllDWlcmZW5jcnlwdGVkSWQ9QTA0Mzk2MTMxQjRMUEkzSVpPNjZIJmVuY3J5cHRlZEFkSWQ9QTAwNzYxMjUzQUtDSDQxNU5aWFdQJndpZGdldE5hbWU9c3BfYXRmJmFjdGlvbj1jbGlja1JlZGlyZWN0JmRvTm90TG9nQ2xpY2s9dHJ1ZQ&amp;th=1</t>
  </si>
  <si>
    <t>Supplies</t>
  </si>
  <si>
    <t>Double sided tape</t>
  </si>
  <si>
    <t>https://www.amazon.co.uk/WeFine-Adhesive-Documents-Wallpaper-Scrapbooking/dp/B07N3YTJTY/ref=sr_1_6?dchild=1&amp;keywords=Double+sided+tape&amp;qid=1597661805&amp;sr=8-6</t>
  </si>
  <si>
    <t>Strong masking tape</t>
  </si>
  <si>
    <t>https://www.amazon.co.uk/Roll-Premium-Masking-Tape-Gocableties/dp/B0773KS9C9/ref=sr_1_2_sspa?dchild=1&amp;keywords=Strong+masking+tape&amp;qid=1597661830&amp;sr=8-2-spons&amp;psc=1&amp;spLa=ZW5jcnlwdGVkUXVhbGlmaWVyPUEySkkzTzc4NEhYMlRYJmVuY3J5cHRlZElkPUEwNDIwODIyUkpOQ0IyVlFXSUEmZW5jcnlwdGVkQWRJZD1BMDEyMzMwMEQwS1c1WFo5Q0kyTiZ3aWRnZXROYW1lPXNwX2F0ZiZhY3Rpb249Y2xpY2tSZWRpcmVjdCZkb05vdExvZ0NsaWNrPXRydWU=</t>
  </si>
  <si>
    <t>Tracing paper- pad A3 or roll.</t>
  </si>
  <si>
    <t>https://www.amazon.co.uk/Hahnemuhle-Tracing-Paper-Roll-45gsm/dp/B000TK3MNI/ref=sr_1_20?dchild=1&amp;keywords=Tracing+paper-+pad+A3+or+roll.&amp;qid=1597661865&amp;quartzVehicle=5-105&amp;replacementKeywords=tracing+paper-+pad+or+roll.&amp;sr=8-20</t>
  </si>
  <si>
    <r>
      <t xml:space="preserve">Strong PVA </t>
    </r>
    <r>
      <rPr>
        <i/>
        <sz val="12"/>
        <rFont val="Calibri"/>
        <family val="2"/>
        <scheme val="minor"/>
      </rPr>
      <t>(DIY store or 4D model shop</t>
    </r>
    <r>
      <rPr>
        <sz val="12"/>
        <rFont val="Calibri"/>
        <family val="2"/>
        <scheme val="minor"/>
      </rPr>
      <t>)</t>
    </r>
  </si>
  <si>
    <t>https://www.amazon.co.uk/ArtWay-Strong-PVA-Glue-Medium/dp/B07N6H8T4V/ref=sr_1_7?dchild=1&amp;keywords=Strong+PVA&amp;qid=1597661905&amp;sr=8-7</t>
  </si>
  <si>
    <t xml:space="preserve">Super glue </t>
  </si>
  <si>
    <t>https://www.amazon.co.uk/Loctite-2352643-Universal-Ceramics-Transparent/dp/B07FGNP34Z/ref=sr_1_1_sspa?dchild=1&amp;keywords=Super+glue&amp;qid=1597661936&amp;sr=8-1-spons&amp;psc=1&amp;spLa=ZW5jcnlwdGVkUXVhbGlmaWVyPUExNEVXOUhZUE1DUVM1JmVuY3J5cHRlZElkPUEwMDk2MzI3RVBVWUZSRjlYVzVOJmVuY3J5cHRlZEFkSWQ9QTAyMTczNDIyVk1DWENNNlJISTc2JndpZGdldE5hbWU9c3BfYXRmJmFjdGlvbj1jbGlja1JlZGlyZWN0JmRvTm90TG9nQ2xpY2s9dHJ1ZQ==</t>
  </si>
  <si>
    <t xml:space="preserve">Dressmaking pins </t>
  </si>
  <si>
    <t>https://www.amazon.co.uk/Multicolor-Straight-Dressmaking-Components-Decoration/dp/B08C29YQ2W/ref=sr_1_1_sspa?dchild=1&amp;keywords=Dressmaking+pins&amp;qid=1597661957&amp;sr=8-1-spons&amp;psc=1&amp;spLa=ZW5jcnlwdGVkUXVhbGlmaWVyPUFSSjVCOElTR1czMlcmZW5jcnlwdGVkSWQ9QTA1NjEwNzUzSzdUVVVaUVYwSjJLJmVuY3J5cHRlZEFkSWQ9QTA3MTg5MTkyRFQzM0RSWVpQSzdGJndpZGdldE5hbWU9c3BfYXRmJmFjdGlvbj1jbGlja1JlZGlyZWN0JmRvTm90TG9nQ2xpY2s9dHJ1ZQ==</t>
  </si>
  <si>
    <t>White Gesso</t>
  </si>
  <si>
    <t>https://www.amazon.co.uk/Pebeo-White-Studio-Acrylic-Gesso/dp/B01NCKJ6AS/ref=sr_1_2_sspa?dchild=1&amp;keywords=White+Gesso&amp;qid=1597662127&amp;sr=8-2-spons&amp;psc=1&amp;spLa=ZW5jcnlwdGVkUXVhbGlmaWVyPUExWFJDQVRBTDBSNDg3JmVuY3J5cHRlZElkPUEwMTEyNDUxMThXUUdLVVdZNE5PJmVuY3J5cHRlZEFkSWQ9QTAyMzMxNDZCSTlVOVZPMFhFQkgmd2lkZ2V0TmFtZT1zcF9hdGYmYWN0aW9uPWNsaWNrUmVkaXJlY3QmZG9Ob3RMb2dDbGljaz10cnVl</t>
  </si>
  <si>
    <t>Washi tape (black)</t>
  </si>
  <si>
    <t>https://www.amazon.co.uk/Scotch-Creative-Adhesive-Washi-Masking/dp/B01BF5ZKVW/ref=sr_1_6?dchild=1&amp;keywords=Washi+tape+%28black%29&amp;qid=1597662191&amp;sr=8-6</t>
  </si>
  <si>
    <t xml:space="preserve">Strong spray mount (3M Photo mount or Display mount) </t>
  </si>
  <si>
    <t>https://www.amazon.co.uk/DisplayMount-GS200034899-3M-Spray-Adhesive/dp/B000NJZXHS/ref=sr_1_2?dchild=1&amp;keywords=Strong+spray+mount+%283M+Photo+mount+or+Display+mount%29&amp;qid=1597662236&amp;sr=8-2</t>
  </si>
  <si>
    <t>Brushes for model work – various (i.e. fine)</t>
  </si>
  <si>
    <t>https://www.amazon.co.uk/WLOT-Triangular-Miniature-Watercolour-Miniatures/dp/B08GXYQ9GM/ref=sr_1_1_sspa?crid=231P0ACIG5ZXP&amp;keywords=brushes%2Bfor%2Bmodelling&amp;qid=1651226635&amp;sprefix=brushes%2Bfor%2Bmodel%2Caps%2C52&amp;sr=8-1-spons&amp;smid=A3NQAIFS0O8Q48&amp;spLa=ZW5jcnlwdGVkUXVhbGlmaWVyPUEzUzhLTVAyRjZIQkoyJmVuY3J5cHRlZElkPUEwODY5NjA2MllONllXNlZFUlkxTyZlbmNyeXB0ZWRBZElkPUEwNDczNzY4RjRFWjk5Sk8zMkMwJndpZGdldE5hbWU9c3BfYXRmJmFjdGlvbj1jbGlja1JlZGlyZWN0JmRvTm90TG9nQ2xpY2s9dHJ1ZQ&amp;th=1</t>
  </si>
  <si>
    <t>Art supplies, which could include (personal taste):</t>
  </si>
  <si>
    <t>A selection of pencils from 2H to 6B</t>
  </si>
  <si>
    <t>https://www.amazon.co.uk/Cettkowns-Graphite-Sketching-Beginners-Professional/dp/B088K8S66Q/ref=sr_1_1_sspa?dchild=1&amp;keywords=A+selection+of+pencils+from+2H+to+6B&amp;qid=1597662290&amp;sr=8-1-spons&amp;psc=1&amp;spLa=ZW5jcnlwdGVkUXVhbGlmaWVyPUFHQ0cxT0ZLNTU1MVEmZW5jcnlwdGVkSWQ9QTAxMjM0NzkyU1hJWTdMTEdRUzRUJmVuY3J5cHRlZEFkSWQ9QTA3NDUyMjFQRkNWM045M1o4TFgmd2lkZ2V0TmFtZT1zcF9hdGYmYWN0aW9uPWNsaWNrUmVkaXJlY3QmZG9Ob3RMb2dDbGljaz10cnVl</t>
  </si>
  <si>
    <t>Watercolor paints</t>
  </si>
  <si>
    <t>https://www.amazon.co.uk/WOSTOO-Watercolor-Watercolour-Professional-Portable/dp/B07VPV6L93/ref=sr_1_5?dchild=1&amp;keywords=Watercolor+paints&amp;qid=1597662308&amp;sr=8-5</t>
  </si>
  <si>
    <t>Acrylic paints (deco-art or liquidex – matt finish ideally)</t>
  </si>
  <si>
    <t>https://www.amazon.co.uk/Liquitex-101048-Basics-Acrylic-Colors/dp/B00251I66C/ref=sr_1_fkmr2_2?dchild=1&amp;keywords=Acrylic+paints+%28deco-art+or+liquidex+%E2%80%93+matt+finish+ideally%29&amp;qid=1597662346&amp;sr=8-2-fkmr2</t>
  </si>
  <si>
    <t>Charcoal</t>
  </si>
  <si>
    <t>https://www.amazon.co.uk/Loxley-Artists-Compressed-Charcoal-Black/dp/B01N6ANO63/ref=sr_1_1_sspa?dchild=1&amp;keywords=artist+Charcoal&amp;qid=1597662385&amp;sr=8-1-spons&amp;psc=1&amp;spLa=ZW5jcnlwdGVkUXVhbGlmaWVyPUEzUEhCSTVOQkJTMjNRJmVuY3J5cHRlZElkPUEwMjA3NTYwMk80TEJEMFJQUjdWSCZlbmNyeXB0ZWRBZElkPUEwMjI3Njc3UzUyREJJQjhZNjQ0JndpZGdldE5hbWU9c3BfYXRmJmFjdGlvbj1jbGlja1JlZGlyZWN0JmRvTm90TG9nQ2xpY2s9dHJ1ZQ==</t>
  </si>
  <si>
    <t>https://www.currys.co.uk/products/dell-xps-15-9510-15.6-laptop-intel-core-i7-1-tb-ssd-silver-10226160.html</t>
  </si>
  <si>
    <t>https://www.currys.co.uk/products/hp-pavilion-14dv0564sa-14-laptop-intel-core-i7-512-gb-ssd-silver-10212881.html</t>
  </si>
  <si>
    <t>Equipment List</t>
  </si>
  <si>
    <t>Computer</t>
  </si>
  <si>
    <t xml:space="preserve">Total cost </t>
  </si>
  <si>
    <t>Reading List MA in Dramatic Writing BOVTS 2021/2022</t>
  </si>
  <si>
    <r>
      <t xml:space="preserve">Aristotle: </t>
    </r>
    <r>
      <rPr>
        <i/>
        <sz val="12"/>
        <rFont val="Calibri"/>
        <family val="2"/>
        <scheme val="minor"/>
      </rPr>
      <t>Poetics</t>
    </r>
  </si>
  <si>
    <t>https://smile.amazon.co.uk/Poetics-Penguin-Classics-Aristotle/dp/0140446362/ref=sr_1_1?dchild=1&amp;keywords=Aristotle%3A+Poetics&amp;qid=1620030503&amp;sr=8-1</t>
  </si>
  <si>
    <r>
      <t xml:space="preserve">Callery, Dymhna: </t>
    </r>
    <r>
      <rPr>
        <i/>
        <sz val="12"/>
        <rFont val="Calibri"/>
        <family val="2"/>
        <scheme val="minor"/>
      </rPr>
      <t>The Active Text</t>
    </r>
    <r>
      <rPr>
        <sz val="12"/>
        <rFont val="Calibri"/>
        <family val="2"/>
        <scheme val="minor"/>
      </rPr>
      <t xml:space="preserve"> (NHB, 2015)</t>
    </r>
  </si>
  <si>
    <t>https://smile.amazon.co.uk/Active-Text-Unlocking-through-physical/dp/1848421273/ref=sr_1_2?dchild=1&amp;keywords=dymphna+callery&amp;qid=1620030545&amp;sr=8-2</t>
  </si>
  <si>
    <r>
      <t xml:space="preserve">Edgar, David: </t>
    </r>
    <r>
      <rPr>
        <i/>
        <sz val="12"/>
        <rFont val="Calibri"/>
        <family val="2"/>
        <scheme val="minor"/>
      </rPr>
      <t>How Plays Work (</t>
    </r>
    <r>
      <rPr>
        <sz val="12"/>
        <rFont val="Calibri"/>
        <family val="2"/>
        <scheme val="minor"/>
      </rPr>
      <t>NHB, 2009, 2021)</t>
    </r>
  </si>
  <si>
    <t>https://www.nickhernbooks.co.uk/how-plays-work</t>
  </si>
  <si>
    <r>
      <t xml:space="preserve">Fountain, Tim: </t>
    </r>
    <r>
      <rPr>
        <i/>
        <sz val="12"/>
        <rFont val="Calibri"/>
        <family val="2"/>
        <scheme val="minor"/>
      </rPr>
      <t>So you want to be a Playwright?</t>
    </r>
    <r>
      <rPr>
        <sz val="12"/>
        <rFont val="Calibri"/>
        <family val="2"/>
        <scheme val="minor"/>
      </rPr>
      <t> (NHB, 2007)</t>
    </r>
  </si>
  <si>
    <t>https://www.nickhernbooks.co.uk/so-you-want-to-be-a-playwright</t>
  </si>
  <si>
    <r>
      <t xml:space="preserve">Gooch, Steve: </t>
    </r>
    <r>
      <rPr>
        <i/>
        <sz val="12"/>
        <rFont val="Calibri"/>
        <family val="2"/>
        <scheme val="minor"/>
      </rPr>
      <t>Writing a Play</t>
    </r>
    <r>
      <rPr>
        <sz val="12"/>
        <rFont val="Calibri"/>
        <family val="2"/>
        <scheme val="minor"/>
      </rPr>
      <t xml:space="preserve"> (A&amp;C Black 1995)</t>
    </r>
  </si>
  <si>
    <t>https://smile.amazon.co.uk/Writing-Books-Writers-Steve-Gooch/dp/0713641754/ref=sr_1_3?dchild=1&amp;keywords=steve+gooch&amp;qid=1620030737&amp;sr=8-3</t>
  </si>
  <si>
    <t>Jeffery Hatcher: The Art and Craft of Playwriting (Story Press, 2000)</t>
  </si>
  <si>
    <t>https://smile.amazon.co.uk/Art-Craft-Playwriting-Jeffery-Hatcher/dp/1884910467/ref=sr_1_3?dchild=1&amp;keywords=jeffery+hatcher&amp;qid=1620030805&amp;sr=8-3</t>
  </si>
  <si>
    <t>Stephen Jeffreys: Playwriting; Structure, Character, How and What to Write</t>
  </si>
  <si>
    <t>https://smile.amazon.co.uk/Playwriting-Structure-Character-What-Write/dp/1848427905/ref=sr_1_1?crid=158WJN7E07S65&amp;dchild=1&amp;keywords=stephen+jeffreys+playwriting&amp;qid=1620030871&amp;sprefix=stephen+jefferys+playw%2Caps%2C141&amp;sr=8-1</t>
  </si>
  <si>
    <r>
      <t xml:space="preserve">Lennard and Luckhurst (eds.): </t>
    </r>
    <r>
      <rPr>
        <i/>
        <sz val="12"/>
        <rFont val="Calibri"/>
        <family val="2"/>
        <scheme val="minor"/>
      </rPr>
      <t>Drama Handbook</t>
    </r>
    <r>
      <rPr>
        <sz val="12"/>
        <rFont val="Calibri"/>
        <family val="2"/>
        <scheme val="minor"/>
      </rPr>
      <t xml:space="preserve">: </t>
    </r>
    <r>
      <rPr>
        <i/>
        <sz val="12"/>
        <rFont val="Calibri"/>
        <family val="2"/>
        <scheme val="minor"/>
      </rPr>
      <t>A Guide to Reading Plays</t>
    </r>
    <r>
      <rPr>
        <sz val="12"/>
        <rFont val="Calibri"/>
        <family val="2"/>
        <scheme val="minor"/>
      </rPr>
      <t xml:space="preserve"> (OUP, 2002)</t>
    </r>
  </si>
  <si>
    <t>https://smile.amazon.co.uk/Drama-Handbook-Reading-Luckhurst-Paperback/dp/B00NPMU1Q8/ref=sr_1_1?dchild=1&amp;keywords=Lennard+and+Luckhurst&amp;qid=1620030934&amp;sr=8-1</t>
  </si>
  <si>
    <r>
      <t xml:space="preserve">McKee, Robert: </t>
    </r>
    <r>
      <rPr>
        <i/>
        <sz val="12"/>
        <rFont val="Calibri"/>
        <family val="2"/>
        <scheme val="minor"/>
      </rPr>
      <t xml:space="preserve">Story </t>
    </r>
    <r>
      <rPr>
        <sz val="12"/>
        <rFont val="Calibri"/>
        <family val="2"/>
        <scheme val="minor"/>
      </rPr>
      <t xml:space="preserve">(Methuen1999) </t>
    </r>
  </si>
  <si>
    <t>https://smile.amazon.co.uk/Story-Substance-Structure-Principles-Screenwriting/dp/0413715604/ref=sr_1_1?crid=3C0LO12IAJ9SO&amp;dchild=1&amp;keywords=robert+mckee+story&amp;qid=1620030997&amp;sprefix=Robert+McKee%2Caps%2C149&amp;sr=8-1</t>
  </si>
  <si>
    <r>
      <t xml:space="preserve">Waters, Steve: </t>
    </r>
    <r>
      <rPr>
        <i/>
        <sz val="12"/>
        <rFont val="Calibri"/>
        <family val="2"/>
        <scheme val="minor"/>
      </rPr>
      <t>The Secret Life of Plays</t>
    </r>
    <r>
      <rPr>
        <sz val="12"/>
        <rFont val="Calibri"/>
        <family val="2"/>
        <scheme val="minor"/>
      </rPr>
      <t xml:space="preserve"> (NHB, 2010) </t>
    </r>
  </si>
  <si>
    <t>https://smile.amazon.co.uk/Secret-Life-Plays-Steve-Waters/dp/1848420005/ref=sr_1_1?dchild=1&amp;keywords=Steve+Waters+the+secret+life+of+plays&amp;qid=1620031060&amp;sr=8-1</t>
  </si>
  <si>
    <r>
      <t xml:space="preserve">Yorke, John: </t>
    </r>
    <r>
      <rPr>
        <i/>
        <sz val="12"/>
        <rFont val="Calibri"/>
        <family val="2"/>
        <scheme val="minor"/>
      </rPr>
      <t>Into the Woods</t>
    </r>
    <r>
      <rPr>
        <sz val="12"/>
        <rFont val="Calibri"/>
        <family val="2"/>
        <scheme val="minor"/>
      </rPr>
      <t xml:space="preserve"> (Penguin, 2014)</t>
    </r>
  </si>
  <si>
    <t>https://smile.amazon.co.uk/Into-Woods-Stories-Work-Tell/dp/0141978104/ref=sr_1_1?dchild=1&amp;keywords=john+yorke+into+the+woods&amp;qid=1620031149&amp;sr=8-1</t>
  </si>
  <si>
    <t>Contemporary:</t>
  </si>
  <si>
    <r>
      <t xml:space="preserve">Bartlett, Mike: </t>
    </r>
    <r>
      <rPr>
        <i/>
        <sz val="12"/>
        <rFont val="Calibri"/>
        <family val="2"/>
        <scheme val="minor"/>
      </rPr>
      <t xml:space="preserve">Snowflake </t>
    </r>
    <r>
      <rPr>
        <sz val="12"/>
        <rFont val="Calibri"/>
        <family val="2"/>
        <scheme val="minor"/>
      </rPr>
      <t>(NHB, 2018)</t>
    </r>
  </si>
  <si>
    <t>https://www.nickhernbooks.co.uk/snowflake</t>
  </si>
  <si>
    <r>
      <t xml:space="preserve">Bartlett, Mike: </t>
    </r>
    <r>
      <rPr>
        <i/>
        <sz val="12"/>
        <rFont val="Calibri"/>
        <family val="2"/>
        <scheme val="minor"/>
      </rPr>
      <t xml:space="preserve">Albion </t>
    </r>
    <r>
      <rPr>
        <sz val="12"/>
        <rFont val="Calibri"/>
        <family val="2"/>
        <scheme val="minor"/>
      </rPr>
      <t>(NHB, 2018)</t>
    </r>
  </si>
  <si>
    <t>https://www.nickhernbooks.co.uk/albion</t>
  </si>
  <si>
    <r>
      <t xml:space="preserve">Bailey, Sam: </t>
    </r>
    <r>
      <rPr>
        <i/>
        <sz val="12"/>
        <rFont val="Calibri"/>
        <family val="2"/>
        <scheme val="minor"/>
      </rPr>
      <t>Shook,</t>
    </r>
    <r>
      <rPr>
        <sz val="12"/>
        <rFont val="Calibri"/>
        <family val="2"/>
        <scheme val="minor"/>
      </rPr>
      <t xml:space="preserve"> (NHB, 2019)</t>
    </r>
  </si>
  <si>
    <t>https://www.nickhernbooks.co.uk/shook</t>
  </si>
  <si>
    <r>
      <t xml:space="preserve">Birch, Alice: </t>
    </r>
    <r>
      <rPr>
        <i/>
        <sz val="12"/>
        <rFont val="Calibri"/>
        <family val="2"/>
        <scheme val="minor"/>
      </rPr>
      <t>Revolt. She Said. Revolt Again.</t>
    </r>
    <r>
      <rPr>
        <sz val="12"/>
        <rFont val="Calibri"/>
        <family val="2"/>
        <scheme val="minor"/>
      </rPr>
      <t xml:space="preserve"> (Oberon, 2016)</t>
    </r>
  </si>
  <si>
    <t>https://smile.amazon.co.uk/Revolt-Said-Revolt-Oberon-Modern/dp/1783197633/ref=sr_1_1?dchild=1&amp;keywords=alice+birch+revolt&amp;qid=1620031664&amp;sr=8-1</t>
  </si>
  <si>
    <r>
      <t xml:space="preserve">Blythe, Alecky: </t>
    </r>
    <r>
      <rPr>
        <i/>
        <sz val="12"/>
        <rFont val="Calibri"/>
        <family val="2"/>
        <scheme val="minor"/>
      </rPr>
      <t>London Road</t>
    </r>
    <r>
      <rPr>
        <sz val="12"/>
        <rFont val="Calibri"/>
        <family val="2"/>
        <scheme val="minor"/>
      </rPr>
      <t xml:space="preserve"> (NHB, 2011)</t>
    </r>
  </si>
  <si>
    <t>https://www.nickhernbooks.co.uk/london-road</t>
  </si>
  <si>
    <r>
      <t xml:space="preserve">Butterworth, Jez: </t>
    </r>
    <r>
      <rPr>
        <i/>
        <sz val="12"/>
        <rFont val="Calibri"/>
        <family val="2"/>
        <scheme val="minor"/>
      </rPr>
      <t>Jerusalem</t>
    </r>
    <r>
      <rPr>
        <sz val="12"/>
        <rFont val="Calibri"/>
        <family val="2"/>
        <scheme val="minor"/>
      </rPr>
      <t xml:space="preserve"> (NHB, 2009)</t>
    </r>
  </si>
  <si>
    <t>https://www.nickhernbooks.co.uk/jerusalem</t>
  </si>
  <si>
    <t>Éclair-Powell, Phoebe: Harm (NHB, 2021)</t>
  </si>
  <si>
    <t>https://www.nickhernbooks.co.uk/harm</t>
  </si>
  <si>
    <r>
      <t xml:space="preserve">green, debbie tucker, </t>
    </r>
    <r>
      <rPr>
        <i/>
        <sz val="12"/>
        <rFont val="Calibri"/>
        <family val="2"/>
        <scheme val="minor"/>
      </rPr>
      <t>Ear for Eye</t>
    </r>
    <r>
      <rPr>
        <sz val="12"/>
        <rFont val="Calibri"/>
        <family val="2"/>
        <scheme val="minor"/>
      </rPr>
      <t xml:space="preserve"> (NHB, 2018)</t>
    </r>
  </si>
  <si>
    <t>https://www.nickhernbooks.co.uk/ear-for-eye</t>
  </si>
  <si>
    <r>
      <t xml:space="preserve">Harris, Zinnie: </t>
    </r>
    <r>
      <rPr>
        <i/>
        <sz val="12"/>
        <rFont val="Calibri"/>
        <family val="2"/>
        <scheme val="minor"/>
      </rPr>
      <t>Meet Me at Dawn</t>
    </r>
    <r>
      <rPr>
        <sz val="12"/>
        <rFont val="Calibri"/>
        <family val="2"/>
        <scheme val="minor"/>
      </rPr>
      <t xml:space="preserve"> (Faber, 2018)</t>
    </r>
  </si>
  <si>
    <t>https://www.amazon.co.uk/Meet-Me-Dawn-Faber-Drama/dp/0571341241/ref=sr_1_1?dchild=1&amp;keywords=zinnie+harris+meet+me+at+dawn&amp;qid=1620031835&amp;sr=8-1</t>
  </si>
  <si>
    <r>
      <t xml:space="preserve">Hickson, Ella: </t>
    </r>
    <r>
      <rPr>
        <i/>
        <sz val="12"/>
        <rFont val="Calibri"/>
        <family val="2"/>
        <scheme val="minor"/>
      </rPr>
      <t>The Writer</t>
    </r>
    <r>
      <rPr>
        <sz val="12"/>
        <rFont val="Calibri"/>
        <family val="2"/>
        <scheme val="minor"/>
      </rPr>
      <t xml:space="preserve"> (NHB, 2016) </t>
    </r>
  </si>
  <si>
    <t>https://www.nickhernbooks.co.uk/oil</t>
  </si>
  <si>
    <r>
      <t xml:space="preserve">Hickson, Ella: </t>
    </r>
    <r>
      <rPr>
        <i/>
        <sz val="12"/>
        <rFont val="Calibri"/>
        <family val="2"/>
        <scheme val="minor"/>
      </rPr>
      <t>Oil</t>
    </r>
    <r>
      <rPr>
        <sz val="12"/>
        <rFont val="Calibri"/>
        <family val="2"/>
        <scheme val="minor"/>
      </rPr>
      <t xml:space="preserve">  (NHB, 2016) </t>
    </r>
  </si>
  <si>
    <t>https://www.nickhernbooks.co.uk/the-writer</t>
  </si>
  <si>
    <r>
      <t xml:space="preserve">Macmillan, Duncan: </t>
    </r>
    <r>
      <rPr>
        <i/>
        <sz val="12"/>
        <rFont val="Calibri"/>
        <family val="2"/>
        <scheme val="minor"/>
      </rPr>
      <t>Every Brilliant Thing</t>
    </r>
    <r>
      <rPr>
        <sz val="12"/>
        <rFont val="Calibri"/>
        <family val="2"/>
        <scheme val="minor"/>
      </rPr>
      <t xml:space="preserve"> (Oberon, 2016)</t>
    </r>
  </si>
  <si>
    <t>https://www.amazon.co.uk/Every-Brilliant-Thing-Oberon-Modern/dp/1783191430/ref=sr_1_1?crid=3SIPNXOG5E34W&amp;dchild=1&amp;keywords=every+brilliant+thing+duncan+macmillan&amp;qid=1620031977&amp;sprefix=duncan+macmillan+every+brilli%2Caps%2C146&amp;sr=8-1</t>
  </si>
  <si>
    <r>
      <t xml:space="preserve">Murphy, Joe &amp; Robson, Joe: </t>
    </r>
    <r>
      <rPr>
        <i/>
        <sz val="12"/>
        <rFont val="Calibri"/>
        <family val="2"/>
        <scheme val="minor"/>
      </rPr>
      <t xml:space="preserve">The Jungle </t>
    </r>
    <r>
      <rPr>
        <sz val="12"/>
        <rFont val="Calibri"/>
        <family val="2"/>
        <scheme val="minor"/>
      </rPr>
      <t xml:space="preserve">(Faber, 2018) </t>
    </r>
  </si>
  <si>
    <t>https://www.amazon.co.uk/Jungle-Faber-Drama-Joe-Robertson/dp/0571350186/ref=sr_1_1?dchild=1&amp;keywords=the+jungle+joe+murphy&amp;qid=1620032022&amp;sr=8-1</t>
  </si>
  <si>
    <r>
      <t xml:space="preserve">Payne, Nick: </t>
    </r>
    <r>
      <rPr>
        <i/>
        <sz val="12"/>
        <rFont val="Calibri"/>
        <family val="2"/>
        <scheme val="minor"/>
      </rPr>
      <t xml:space="preserve">Constellations </t>
    </r>
    <r>
      <rPr>
        <sz val="12"/>
        <rFont val="Calibri"/>
        <family val="2"/>
        <scheme val="minor"/>
      </rPr>
      <t>(Faber, 2021)</t>
    </r>
  </si>
  <si>
    <t>https://smile.amazon.co.uk/Constellations-Nick-Payne/dp/0571373496/ref=sr_1_1?crid=1LJHL4YL166QC&amp;keywords=constellations+by+nick+payne&amp;qid=1651223100&amp;sprefix=constellations+by+nick+payne%2Caps%2C51&amp;sr=8-1</t>
  </si>
  <si>
    <r>
      <t xml:space="preserve">Qureshi, Iman: </t>
    </r>
    <r>
      <rPr>
        <i/>
        <sz val="12"/>
        <rFont val="Calibri"/>
        <family val="2"/>
        <scheme val="minor"/>
      </rPr>
      <t xml:space="preserve">The Funeral Director </t>
    </r>
    <r>
      <rPr>
        <sz val="12"/>
        <rFont val="Calibri"/>
        <family val="2"/>
        <scheme val="minor"/>
      </rPr>
      <t>(NHB,2018)</t>
    </r>
  </si>
  <si>
    <t>https://www.nickhernbooks.co.uk/the-funeral-director</t>
  </si>
  <si>
    <r>
      <t xml:space="preserve">Waters, Steve: </t>
    </r>
    <r>
      <rPr>
        <i/>
        <sz val="12"/>
        <rFont val="Calibri"/>
        <family val="2"/>
        <scheme val="minor"/>
      </rPr>
      <t xml:space="preserve">The Contingency Plan </t>
    </r>
    <r>
      <rPr>
        <sz val="12"/>
        <rFont val="Calibri"/>
        <family val="2"/>
        <scheme val="minor"/>
      </rPr>
      <t>(NHB, 2009)</t>
    </r>
  </si>
  <si>
    <t>https://smile.amazon.co.uk/gp/product/B01782NLPS/ref=dbs_a_def_rwt_hsch_vapi_tkin_p1_i0</t>
  </si>
  <si>
    <r>
      <t>Williams, Roy</t>
    </r>
    <r>
      <rPr>
        <i/>
        <sz val="12"/>
        <rFont val="Calibri"/>
        <family val="2"/>
        <scheme val="minor"/>
      </rPr>
      <t xml:space="preserve">: Sing Yer Heart Out For The Lads </t>
    </r>
    <r>
      <rPr>
        <sz val="12"/>
        <rFont val="Calibri"/>
        <family val="2"/>
        <scheme val="minor"/>
      </rPr>
      <t>(Methuen, 2002)</t>
    </r>
  </si>
  <si>
    <t>https://smile.amazon.co.uk/Sing-Heart-Lads-Modern-Plays/dp/0713682825/ref=sr_1_1?dchild=1&amp;keywords=roy+williams%3A+sing+yer+heart+out&amp;qid=1620032158&amp;sr=8-1</t>
  </si>
  <si>
    <t>Book List</t>
  </si>
  <si>
    <t>Computer Cost</t>
  </si>
  <si>
    <t>Total Cost</t>
  </si>
  <si>
    <t>https://www.collegiate-ac.com/uk-student-accommodation/bristol/</t>
  </si>
  <si>
    <t>https://www.iqstudentaccommodation.com/bristol</t>
  </si>
  <si>
    <t>Unite</t>
  </si>
  <si>
    <t>https://www.unitestudents.com/bristol</t>
  </si>
  <si>
    <t>Prices Checked by MA 10/4/2024</t>
  </si>
  <si>
    <t>Prices Checked by MA 10/04/2024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</si>
</sst>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43" formatCode="_-* #,##0.00_-;\-* #,##0.00_-;_-* &quot;-&quot;??_-;_-@_-"/>
    <numFmt numFmtId="164" formatCode="&quot;£&quot;#,##0"/>
    <numFmt numFmtId="165" formatCode="[$$-409]#,##0"/>
    <numFmt numFmtId="166" formatCode="0.000%"/>
    <numFmt numFmtId="167" formatCode="_-[$$-409]* #,##0.00_ ;_-[$$-409]* \-#,##0.00\ ;_-[$$-409]* &quot;-&quot;??_ ;_-@_ "/>
    <numFmt numFmtId="168" formatCode="_-[$£-809]* #,##0.00_-;\-[$£-809]* #,##0.00_-;_-[$£-809]* &quot;-&quot;??_-;_-@_-"/>
    <numFmt numFmtId="169" formatCode="_-* #,##0_-;\-* #,##0_-;_-* &quot;-&quot;??_-;_-@_-"/>
  </numFmts>
  <fonts count="44" x14ac:knownFonts="1">
    <font>
      <sz val="10"/>
      <name val="Arial"/>
    </font>
    <font>
      <sz val="10"/>
      <name val="Arial"/>
      <family val="2"/>
    </font>
    <font>
      <sz val="10"/>
      <name val="Open Sans"/>
      <family val="2"/>
    </font>
    <font>
      <sz val="11"/>
      <color indexed="18"/>
      <name val="Open Sans"/>
      <family val="2"/>
    </font>
    <font>
      <sz val="10"/>
      <color indexed="18"/>
      <name val="Open Sans"/>
      <family val="2"/>
    </font>
    <font>
      <sz val="11"/>
      <color rgb="FF002060"/>
      <name val="Open Sans"/>
      <family val="2"/>
    </font>
    <font>
      <u/>
      <sz val="11"/>
      <color indexed="18"/>
      <name val="Open Sans"/>
      <family val="2"/>
    </font>
    <font>
      <sz val="14"/>
      <name val="Open Sans"/>
      <family val="2"/>
    </font>
    <font>
      <sz val="12"/>
      <color indexed="18"/>
      <name val="Open Sans"/>
      <family val="2"/>
    </font>
    <font>
      <sz val="14"/>
      <color indexed="18"/>
      <name val="Open Sans"/>
      <family val="2"/>
    </font>
    <font>
      <i/>
      <sz val="10"/>
      <name val="Open Sans"/>
      <family val="2"/>
    </font>
    <font>
      <sz val="11"/>
      <color indexed="9"/>
      <name val="Open Sans"/>
      <family val="2"/>
    </font>
    <font>
      <i/>
      <sz val="11"/>
      <color indexed="18"/>
      <name val="Open Sans"/>
      <family val="2"/>
    </font>
    <font>
      <sz val="12"/>
      <name val="Open Sans"/>
      <family val="2"/>
    </font>
    <font>
      <sz val="12"/>
      <color indexed="9"/>
      <name val="Open Sans"/>
      <family val="2"/>
    </font>
    <font>
      <sz val="11"/>
      <color indexed="18"/>
      <name val="Open Sans SemiBold"/>
      <family val="2"/>
    </font>
    <font>
      <sz val="18"/>
      <name val="Open Sans"/>
      <family val="2"/>
    </font>
    <font>
      <sz val="18"/>
      <color rgb="FFFF0000"/>
      <name val="Open Sans SemiBold"/>
      <family val="2"/>
    </font>
    <font>
      <sz val="18"/>
      <color rgb="FF00B050"/>
      <name val="Open Sans SemiBold"/>
      <family val="2"/>
    </font>
    <font>
      <sz val="18"/>
      <color indexed="18"/>
      <name val="Open Sans"/>
      <family val="2"/>
    </font>
    <font>
      <sz val="12"/>
      <color indexed="18"/>
      <name val="Open Sans SemiBold"/>
      <family val="2"/>
    </font>
    <font>
      <sz val="10"/>
      <name val="Open Sans SemiBold"/>
      <family val="2"/>
    </font>
    <font>
      <sz val="10"/>
      <color indexed="18"/>
      <name val="Open Sans SemiBold"/>
      <family val="2"/>
    </font>
    <font>
      <u/>
      <sz val="10"/>
      <color theme="10"/>
      <name val="Arial"/>
      <family val="2"/>
    </font>
    <font>
      <sz val="11"/>
      <color rgb="FF000080"/>
      <name val="Open Sans"/>
      <family val="2"/>
    </font>
    <font>
      <sz val="12"/>
      <color rgb="FF000000"/>
      <name val="Open Sans"/>
      <family val="2"/>
    </font>
    <font>
      <sz val="10"/>
      <name val="Arial"/>
      <family val="2"/>
    </font>
    <font>
      <sz val="11"/>
      <color rgb="FFFF0000"/>
      <name val="Open Sans SemiBold"/>
      <family val="2"/>
    </font>
    <font>
      <sz val="8"/>
      <color indexed="18"/>
      <name val="Open Sans"/>
      <family val="2"/>
    </font>
    <font>
      <sz val="10"/>
      <name val="Arial"/>
      <family val="2"/>
    </font>
    <font>
      <sz val="10"/>
      <color rgb="FFFF0000"/>
      <name val="Arial"/>
      <family val="2"/>
    </font>
    <font>
      <b/>
      <sz val="10"/>
      <color rgb="FFFF0000"/>
      <name val="Arial"/>
      <family val="2"/>
    </font>
    <font>
      <sz val="12"/>
      <name val="Calibri"/>
      <family val="2"/>
      <scheme val="minor"/>
    </font>
    <font>
      <b/>
      <u/>
      <sz val="12"/>
      <name val="Calibri"/>
      <family val="2"/>
      <scheme val="minor"/>
    </font>
    <font>
      <b/>
      <sz val="12"/>
      <name val="Calibri"/>
      <family val="2"/>
      <scheme val="minor"/>
    </font>
    <font>
      <b/>
      <i/>
      <sz val="12"/>
      <name val="Calibri"/>
      <family val="2"/>
      <scheme val="minor"/>
    </font>
    <font>
      <i/>
      <u/>
      <sz val="12"/>
      <name val="Calibri"/>
      <family val="2"/>
      <scheme val="minor"/>
    </font>
    <font>
      <u/>
      <sz val="12"/>
      <name val="Calibri"/>
      <family val="2"/>
      <scheme val="minor"/>
    </font>
    <font>
      <i/>
      <sz val="12"/>
      <name val="Calibri"/>
      <family val="2"/>
      <scheme val="minor"/>
    </font>
    <font>
      <vertAlign val="superscript"/>
      <sz val="12"/>
      <name val="Calibri"/>
      <family val="2"/>
      <scheme val="minor"/>
    </font>
    <font>
      <u/>
      <sz val="12"/>
      <color theme="10"/>
      <name val="Calibri"/>
      <family val="2"/>
      <scheme val="minor"/>
    </font>
    <font>
      <sz val="12"/>
      <color rgb="FFFF0000"/>
      <name val="Calibri"/>
      <family val="2"/>
      <scheme val="minor"/>
    </font>
    <font>
      <u/>
      <sz val="12"/>
      <color theme="10"/>
      <name val="Arial"/>
      <family val="2"/>
    </font>
    <font>
      <b/>
      <sz val="12"/>
      <color rgb="FFFF0000"/>
      <name val="Calibri"/>
      <family val="2"/>
      <scheme val="minor"/>
    </font>
  </fonts>
  <fills count="9">
    <fill>
      <patternFill patternType="none"/>
    </fill>
    <fill>
      <patternFill patternType="gray125"/>
    </fill>
    <fill>
      <patternFill patternType="solid">
        <fgColor indexed="63"/>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20">
    <border>
      <left/>
      <right/>
      <top/>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double">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3" fillId="0" borderId="0" applyNumberFormat="0" applyFill="0" applyBorder="0" applyAlignment="0" applyProtection="0"/>
    <xf numFmtId="9" fontId="26" fillId="0" borderId="0" applyFont="0" applyFill="0" applyBorder="0" applyAlignment="0" applyProtection="0"/>
    <xf numFmtId="44" fontId="29" fillId="0" borderId="0" applyFont="0" applyFill="0" applyBorder="0" applyAlignment="0" applyProtection="0"/>
  </cellStyleXfs>
  <cellXfs count="166">
    <xf numFmtId="0" fontId="0" fillId="0" borderId="0" xfId="0"/>
    <xf numFmtId="0" fontId="2" fillId="2" borderId="0" xfId="0" applyFont="1" applyFill="1"/>
    <xf numFmtId="0" fontId="3" fillId="2" borderId="0" xfId="0" applyFont="1" applyFill="1"/>
    <xf numFmtId="0" fontId="4" fillId="2" borderId="0" xfId="0" applyFont="1" applyFill="1"/>
    <xf numFmtId="0" fontId="4" fillId="0" borderId="0" xfId="0" applyFont="1"/>
    <xf numFmtId="0" fontId="2"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center"/>
    </xf>
    <xf numFmtId="0" fontId="3" fillId="0" borderId="0" xfId="0" applyFont="1" applyAlignment="1">
      <alignment horizontal="center"/>
    </xf>
    <xf numFmtId="14" fontId="4" fillId="0" borderId="0" xfId="0" applyNumberFormat="1" applyFont="1"/>
    <xf numFmtId="0" fontId="3" fillId="0" borderId="0" xfId="0" applyFont="1"/>
    <xf numFmtId="164" fontId="3" fillId="0" borderId="0" xfId="0" applyNumberFormat="1" applyFont="1" applyAlignment="1">
      <alignment horizontal="center"/>
    </xf>
    <xf numFmtId="6" fontId="3" fillId="0" borderId="0" xfId="0" applyNumberFormat="1" applyFont="1" applyAlignment="1">
      <alignment horizontal="center"/>
    </xf>
    <xf numFmtId="0" fontId="3" fillId="0" borderId="0" xfId="0" applyFont="1" applyAlignment="1">
      <alignment horizontal="right"/>
    </xf>
    <xf numFmtId="0" fontId="3" fillId="0" borderId="4" xfId="0" applyFont="1" applyBorder="1" applyAlignment="1">
      <alignment horizontal="right"/>
    </xf>
    <xf numFmtId="0" fontId="3" fillId="0" borderId="6" xfId="0" applyFont="1" applyBorder="1"/>
    <xf numFmtId="0" fontId="4" fillId="2" borderId="10" xfId="0" applyFont="1" applyFill="1" applyBorder="1"/>
    <xf numFmtId="0" fontId="7" fillId="2" borderId="0" xfId="0" applyFont="1" applyFill="1" applyAlignment="1">
      <alignment horizontal="center" vertical="center"/>
    </xf>
    <xf numFmtId="0" fontId="8"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right" vertical="center"/>
    </xf>
    <xf numFmtId="0" fontId="9" fillId="2" borderId="0" xfId="0" applyFont="1" applyFill="1" applyAlignment="1">
      <alignment horizontal="center" vertical="center"/>
    </xf>
    <xf numFmtId="0" fontId="9" fillId="0" borderId="0" xfId="0" applyFont="1" applyAlignment="1">
      <alignment horizontal="center" vertical="center"/>
    </xf>
    <xf numFmtId="0" fontId="10" fillId="0" borderId="0" xfId="0" applyFont="1"/>
    <xf numFmtId="0" fontId="2" fillId="2" borderId="0" xfId="0" applyFont="1" applyFill="1" applyAlignment="1">
      <alignment horizontal="center" wrapText="1"/>
    </xf>
    <xf numFmtId="0" fontId="6" fillId="0" borderId="0" xfId="0" applyFont="1" applyAlignment="1">
      <alignment horizontal="left" wrapText="1"/>
    </xf>
    <xf numFmtId="0" fontId="3" fillId="0" borderId="0" xfId="0" applyFont="1" applyAlignment="1">
      <alignment wrapText="1"/>
    </xf>
    <xf numFmtId="0" fontId="4" fillId="2" borderId="0" xfId="0" applyFont="1" applyFill="1" applyAlignment="1">
      <alignment wrapText="1"/>
    </xf>
    <xf numFmtId="0" fontId="4" fillId="0" borderId="0" xfId="0" applyFont="1" applyAlignment="1">
      <alignment wrapText="1"/>
    </xf>
    <xf numFmtId="0" fontId="3" fillId="0" borderId="0" xfId="0" applyFont="1" applyAlignment="1">
      <alignment horizontal="right" wrapText="1"/>
    </xf>
    <xf numFmtId="0" fontId="11" fillId="0" borderId="0" xfId="0" applyFont="1" applyAlignment="1" applyProtection="1">
      <alignment horizontal="center" wrapText="1"/>
      <protection hidden="1"/>
    </xf>
    <xf numFmtId="0" fontId="12" fillId="0" borderId="0" xfId="0" applyFont="1" applyAlignment="1">
      <alignment horizontal="left" wrapText="1"/>
    </xf>
    <xf numFmtId="0" fontId="3" fillId="0" borderId="0" xfId="0" applyFont="1" applyAlignment="1">
      <alignment horizontal="center" wrapText="1"/>
    </xf>
    <xf numFmtId="0" fontId="3" fillId="0" borderId="2" xfId="0" applyFont="1" applyBorder="1" applyAlignment="1">
      <alignment horizontal="right" wrapText="1"/>
    </xf>
    <xf numFmtId="3" fontId="3" fillId="0" borderId="2" xfId="0" applyNumberFormat="1" applyFont="1" applyBorder="1" applyAlignment="1">
      <alignment horizontal="center" wrapText="1"/>
    </xf>
    <xf numFmtId="0" fontId="8" fillId="2" borderId="0" xfId="0" applyFont="1" applyFill="1" applyAlignment="1">
      <alignment horizontal="right"/>
    </xf>
    <xf numFmtId="0" fontId="8" fillId="0" borderId="0" xfId="0" applyFont="1" applyAlignment="1">
      <alignment horizontal="right"/>
    </xf>
    <xf numFmtId="3" fontId="8" fillId="0" borderId="0" xfId="0" applyNumberFormat="1" applyFont="1" applyAlignment="1">
      <alignment horizontal="right"/>
    </xf>
    <xf numFmtId="3" fontId="8" fillId="0" borderId="5" xfId="0" applyNumberFormat="1" applyFont="1" applyBorder="1" applyAlignment="1">
      <alignment horizontal="right"/>
    </xf>
    <xf numFmtId="164" fontId="8" fillId="0" borderId="0" xfId="0" applyNumberFormat="1" applyFont="1" applyAlignment="1">
      <alignment horizontal="right"/>
    </xf>
    <xf numFmtId="3" fontId="8" fillId="0" borderId="9" xfId="0" applyNumberFormat="1" applyFont="1" applyBorder="1" applyAlignment="1">
      <alignment horizontal="right"/>
    </xf>
    <xf numFmtId="3" fontId="8" fillId="0" borderId="1" xfId="0" applyNumberFormat="1" applyFont="1" applyBorder="1" applyAlignment="1">
      <alignment horizontal="right" vertical="center"/>
    </xf>
    <xf numFmtId="3" fontId="8" fillId="2" borderId="0" xfId="0" applyNumberFormat="1" applyFont="1" applyFill="1" applyAlignment="1">
      <alignment horizontal="right"/>
    </xf>
    <xf numFmtId="3" fontId="14" fillId="0" borderId="0" xfId="0" applyNumberFormat="1" applyFont="1" applyAlignment="1">
      <alignment horizontal="right" wrapText="1"/>
    </xf>
    <xf numFmtId="3" fontId="8" fillId="0" borderId="0" xfId="0" applyNumberFormat="1" applyFont="1" applyAlignment="1">
      <alignment horizontal="right" wrapText="1"/>
    </xf>
    <xf numFmtId="3" fontId="8" fillId="0" borderId="2" xfId="0" applyNumberFormat="1" applyFont="1" applyBorder="1" applyAlignment="1">
      <alignment horizontal="right" wrapText="1"/>
    </xf>
    <xf numFmtId="165" fontId="8" fillId="0" borderId="0" xfId="0" applyNumberFormat="1" applyFont="1" applyAlignment="1">
      <alignment horizontal="right"/>
    </xf>
    <xf numFmtId="165" fontId="8" fillId="0" borderId="0" xfId="0" applyNumberFormat="1" applyFont="1" applyAlignment="1">
      <alignment horizontal="right" wrapText="1"/>
    </xf>
    <xf numFmtId="165" fontId="8" fillId="0" borderId="2" xfId="0" applyNumberFormat="1" applyFont="1" applyBorder="1" applyAlignment="1">
      <alignment horizontal="right" wrapText="1"/>
    </xf>
    <xf numFmtId="0" fontId="8" fillId="0" borderId="0" xfId="0" applyFont="1" applyAlignment="1">
      <alignment horizontal="center"/>
    </xf>
    <xf numFmtId="0" fontId="3" fillId="4" borderId="0" xfId="0" applyFont="1" applyFill="1" applyAlignment="1">
      <alignment horizontal="left"/>
    </xf>
    <xf numFmtId="6" fontId="3" fillId="4" borderId="0" xfId="0" applyNumberFormat="1" applyFont="1" applyFill="1" applyAlignment="1">
      <alignment horizontal="center"/>
    </xf>
    <xf numFmtId="0" fontId="3" fillId="4" borderId="0" xfId="0" applyFont="1" applyFill="1"/>
    <xf numFmtId="3" fontId="8" fillId="4" borderId="0" xfId="0" applyNumberFormat="1" applyFont="1" applyFill="1" applyAlignment="1">
      <alignment horizontal="right"/>
    </xf>
    <xf numFmtId="3" fontId="8" fillId="3" borderId="8" xfId="0" applyNumberFormat="1" applyFont="1" applyFill="1" applyBorder="1" applyAlignment="1" applyProtection="1">
      <alignment horizontal="right"/>
      <protection locked="0"/>
    </xf>
    <xf numFmtId="3" fontId="8" fillId="3" borderId="7" xfId="0" applyNumberFormat="1" applyFont="1" applyFill="1" applyBorder="1" applyAlignment="1" applyProtection="1">
      <alignment horizontal="right"/>
      <protection locked="0"/>
    </xf>
    <xf numFmtId="3" fontId="13" fillId="4" borderId="3" xfId="0" applyNumberFormat="1" applyFont="1" applyFill="1" applyBorder="1"/>
    <xf numFmtId="0" fontId="16" fillId="2" borderId="0" xfId="0" applyFont="1" applyFill="1" applyAlignment="1">
      <alignment horizontal="center" vertical="center"/>
    </xf>
    <xf numFmtId="0" fontId="19" fillId="2" borderId="0" xfId="0" applyFont="1" applyFill="1" applyAlignment="1">
      <alignment horizontal="center" vertical="center"/>
    </xf>
    <xf numFmtId="0" fontId="19" fillId="0" borderId="0" xfId="0" applyFont="1" applyAlignment="1">
      <alignment horizontal="center" vertical="center"/>
    </xf>
    <xf numFmtId="0" fontId="3" fillId="0" borderId="0" xfId="0" quotePrefix="1" applyFont="1"/>
    <xf numFmtId="0" fontId="21" fillId="2" borderId="0" xfId="0" applyFont="1" applyFill="1"/>
    <xf numFmtId="0" fontId="15" fillId="0" borderId="2" xfId="0" applyFont="1" applyBorder="1" applyAlignment="1">
      <alignment horizontal="left"/>
    </xf>
    <xf numFmtId="0" fontId="15" fillId="0" borderId="2" xfId="0" applyFont="1" applyBorder="1"/>
    <xf numFmtId="0" fontId="15" fillId="0" borderId="2" xfId="0" applyFont="1" applyBorder="1" applyAlignment="1">
      <alignment horizontal="right"/>
    </xf>
    <xf numFmtId="3" fontId="20" fillId="0" borderId="2" xfId="0" applyNumberFormat="1" applyFont="1" applyBorder="1" applyAlignment="1">
      <alignment horizontal="right"/>
    </xf>
    <xf numFmtId="0" fontId="22" fillId="2" borderId="0" xfId="0" applyFont="1" applyFill="1"/>
    <xf numFmtId="0" fontId="22" fillId="0" borderId="0" xfId="0" applyFont="1"/>
    <xf numFmtId="0" fontId="15" fillId="0" borderId="0" xfId="0" applyFont="1" applyAlignment="1">
      <alignment horizontal="right"/>
    </xf>
    <xf numFmtId="3" fontId="20" fillId="0" borderId="0" xfId="0" applyNumberFormat="1" applyFont="1" applyAlignment="1">
      <alignment horizontal="right"/>
    </xf>
    <xf numFmtId="165" fontId="3" fillId="3" borderId="3" xfId="0" applyNumberFormat="1" applyFont="1" applyFill="1" applyBorder="1" applyAlignment="1" applyProtection="1">
      <alignment horizontal="center" wrapText="1"/>
      <protection locked="0"/>
    </xf>
    <xf numFmtId="0" fontId="23" fillId="0" borderId="0" xfId="2"/>
    <xf numFmtId="0" fontId="24" fillId="0" borderId="0" xfId="0" applyFont="1" applyAlignment="1">
      <alignment vertical="center" wrapText="1"/>
    </xf>
    <xf numFmtId="0" fontId="15" fillId="0" borderId="3" xfId="0" applyFont="1" applyBorder="1" applyAlignment="1">
      <alignment horizontal="left" wrapText="1"/>
    </xf>
    <xf numFmtId="166" fontId="27" fillId="7" borderId="3" xfId="3" applyNumberFormat="1" applyFont="1" applyFill="1" applyBorder="1" applyAlignment="1">
      <alignment horizontal="center" vertical="center" wrapText="1"/>
    </xf>
    <xf numFmtId="166" fontId="27" fillId="6" borderId="3" xfId="3" applyNumberFormat="1" applyFont="1" applyFill="1" applyBorder="1" applyAlignment="1">
      <alignment horizontal="center" vertical="center" wrapText="1"/>
    </xf>
    <xf numFmtId="0" fontId="28" fillId="0" borderId="0" xfId="0" applyFont="1"/>
    <xf numFmtId="165" fontId="28" fillId="0" borderId="0" xfId="0" applyNumberFormat="1" applyFont="1"/>
    <xf numFmtId="167" fontId="28" fillId="0" borderId="0" xfId="0" applyNumberFormat="1" applyFont="1" applyAlignment="1">
      <alignment horizontal="right"/>
    </xf>
    <xf numFmtId="165" fontId="28" fillId="0" borderId="1" xfId="0" applyNumberFormat="1" applyFont="1" applyBorder="1"/>
    <xf numFmtId="0" fontId="3" fillId="5" borderId="3" xfId="0" applyFont="1" applyFill="1" applyBorder="1" applyAlignment="1" applyProtection="1">
      <alignment horizontal="center" wrapText="1"/>
      <protection locked="0"/>
    </xf>
    <xf numFmtId="0" fontId="3" fillId="0" borderId="3" xfId="0" applyFont="1" applyBorder="1" applyAlignment="1">
      <alignment horizontal="center"/>
    </xf>
    <xf numFmtId="168" fontId="0" fillId="0" borderId="0" xfId="0" applyNumberFormat="1"/>
    <xf numFmtId="169" fontId="0" fillId="0" borderId="0" xfId="0" applyNumberFormat="1"/>
    <xf numFmtId="0" fontId="1" fillId="0" borderId="0" xfId="0" quotePrefix="1" applyFont="1"/>
    <xf numFmtId="168" fontId="31" fillId="0" borderId="13" xfId="0" applyNumberFormat="1" applyFont="1" applyBorder="1" applyAlignment="1">
      <alignment horizontal="right"/>
    </xf>
    <xf numFmtId="168" fontId="30" fillId="0" borderId="0" xfId="0" applyNumberFormat="1" applyFont="1" applyAlignment="1">
      <alignment horizontal="left"/>
    </xf>
    <xf numFmtId="0" fontId="33" fillId="0" borderId="0" xfId="0" applyFont="1"/>
    <xf numFmtId="0" fontId="32" fillId="0" borderId="0" xfId="0" applyFont="1" applyAlignment="1">
      <alignment horizontal="right" vertical="center"/>
    </xf>
    <xf numFmtId="0" fontId="32" fillId="0" borderId="0" xfId="0" applyFont="1" applyAlignment="1">
      <alignment horizontal="right"/>
    </xf>
    <xf numFmtId="0" fontId="34" fillId="0" borderId="0" xfId="0" applyFont="1" applyAlignment="1">
      <alignment vertical="center"/>
    </xf>
    <xf numFmtId="0" fontId="33" fillId="0" borderId="0" xfId="0" applyFont="1" applyAlignment="1">
      <alignment vertical="center"/>
    </xf>
    <xf numFmtId="0" fontId="32" fillId="0" borderId="0" xfId="0" applyFont="1" applyAlignment="1">
      <alignment horizontal="left" vertical="center" indent="8"/>
    </xf>
    <xf numFmtId="0" fontId="32" fillId="0" borderId="0" xfId="0" applyFont="1" applyAlignment="1">
      <alignment vertical="center"/>
    </xf>
    <xf numFmtId="0" fontId="32" fillId="0" borderId="0" xfId="0" applyFont="1" applyAlignment="1">
      <alignment vertical="center" wrapText="1"/>
    </xf>
    <xf numFmtId="44" fontId="4" fillId="0" borderId="0" xfId="4" applyFont="1"/>
    <xf numFmtId="44" fontId="4" fillId="0" borderId="0" xfId="4" applyFont="1" applyAlignment="1">
      <alignment horizontal="center" vertical="center"/>
    </xf>
    <xf numFmtId="44" fontId="19" fillId="0" borderId="0" xfId="4" applyFont="1" applyAlignment="1">
      <alignment horizontal="center" vertical="center"/>
    </xf>
    <xf numFmtId="44" fontId="22" fillId="0" borderId="0" xfId="4" applyFont="1"/>
    <xf numFmtId="44" fontId="9" fillId="0" borderId="0" xfId="4" applyFont="1" applyAlignment="1">
      <alignment horizontal="center" vertical="center"/>
    </xf>
    <xf numFmtId="44" fontId="28" fillId="0" borderId="0" xfId="4" applyFont="1"/>
    <xf numFmtId="0" fontId="34" fillId="0" borderId="0" xfId="0" applyFont="1"/>
    <xf numFmtId="44" fontId="4" fillId="0" borderId="0" xfId="4" applyFont="1" applyAlignment="1">
      <alignment horizontal="right"/>
    </xf>
    <xf numFmtId="0" fontId="4" fillId="0" borderId="0" xfId="0" applyFont="1" applyAlignment="1">
      <alignment horizontal="right"/>
    </xf>
    <xf numFmtId="3" fontId="8" fillId="8" borderId="3" xfId="0" applyNumberFormat="1" applyFont="1" applyFill="1" applyBorder="1" applyAlignment="1" applyProtection="1">
      <alignment horizontal="right"/>
      <protection locked="0"/>
    </xf>
    <xf numFmtId="0" fontId="5" fillId="0" borderId="13" xfId="0" applyFont="1" applyBorder="1" applyAlignment="1">
      <alignment horizontal="center"/>
    </xf>
    <xf numFmtId="0" fontId="32" fillId="0" borderId="0" xfId="0" applyFont="1"/>
    <xf numFmtId="6" fontId="32" fillId="0" borderId="0" xfId="0" applyNumberFormat="1" applyFont="1"/>
    <xf numFmtId="0" fontId="40" fillId="0" borderId="0" xfId="2" applyFont="1"/>
    <xf numFmtId="0" fontId="34" fillId="0" borderId="0" xfId="0" applyFont="1" applyAlignment="1">
      <alignment vertical="center" wrapText="1"/>
    </xf>
    <xf numFmtId="0" fontId="32" fillId="0" borderId="0" xfId="0" applyFont="1" applyAlignment="1">
      <alignment horizontal="left" vertical="center" indent="1"/>
    </xf>
    <xf numFmtId="0" fontId="32" fillId="0" borderId="0" xfId="2" applyFont="1"/>
    <xf numFmtId="0" fontId="3" fillId="0" borderId="0" xfId="0" applyFont="1" applyAlignment="1">
      <alignment horizontal="left" wrapText="1"/>
    </xf>
    <xf numFmtId="0" fontId="3" fillId="0" borderId="0" xfId="0" applyFont="1" applyAlignment="1">
      <alignment horizontal="left"/>
    </xf>
    <xf numFmtId="44" fontId="32" fillId="0" borderId="0" xfId="0" applyNumberFormat="1" applyFont="1"/>
    <xf numFmtId="44" fontId="32" fillId="0" borderId="18" xfId="0" applyNumberFormat="1" applyFont="1" applyBorder="1"/>
    <xf numFmtId="0" fontId="41" fillId="0" borderId="0" xfId="0" applyFont="1"/>
    <xf numFmtId="164" fontId="32" fillId="0" borderId="0" xfId="0" applyNumberFormat="1" applyFont="1"/>
    <xf numFmtId="164" fontId="41" fillId="0" borderId="0" xfId="0" applyNumberFormat="1" applyFont="1"/>
    <xf numFmtId="0" fontId="32" fillId="0" borderId="0" xfId="0" applyFont="1" applyAlignment="1">
      <alignment horizontal="left" vertical="center"/>
    </xf>
    <xf numFmtId="0" fontId="32" fillId="0" borderId="0" xfId="0" applyFont="1" applyAlignment="1">
      <alignment horizontal="left"/>
    </xf>
    <xf numFmtId="6" fontId="32" fillId="0" borderId="0" xfId="1" applyNumberFormat="1" applyFont="1" applyBorder="1"/>
    <xf numFmtId="0" fontId="42" fillId="0" borderId="0" xfId="2" applyFont="1"/>
    <xf numFmtId="0" fontId="40" fillId="0" borderId="0" xfId="2" applyFont="1" applyAlignment="1">
      <alignment horizontal="left" vertical="center"/>
    </xf>
    <xf numFmtId="6" fontId="32" fillId="0" borderId="0" xfId="1" applyNumberFormat="1" applyFont="1"/>
    <xf numFmtId="6" fontId="32" fillId="0" borderId="13" xfId="1" applyNumberFormat="1" applyFont="1" applyBorder="1"/>
    <xf numFmtId="0" fontId="40" fillId="0" borderId="0" xfId="2" applyFont="1" applyAlignment="1">
      <alignment vertical="center"/>
    </xf>
    <xf numFmtId="168" fontId="40" fillId="0" borderId="0" xfId="2" applyNumberFormat="1" applyFont="1"/>
    <xf numFmtId="168" fontId="32" fillId="0" borderId="0" xfId="0" applyNumberFormat="1" applyFont="1"/>
    <xf numFmtId="0" fontId="32" fillId="0" borderId="0" xfId="0" applyFont="1" applyAlignment="1">
      <alignment horizontal="left" vertical="center" indent="5"/>
    </xf>
    <xf numFmtId="0" fontId="32" fillId="0" borderId="0" xfId="0" applyFont="1" applyAlignment="1">
      <alignment horizontal="left" vertical="center" wrapText="1"/>
    </xf>
    <xf numFmtId="4" fontId="32" fillId="0" borderId="0" xfId="0" applyNumberFormat="1" applyFont="1"/>
    <xf numFmtId="44" fontId="32" fillId="0" borderId="0" xfId="0" applyNumberFormat="1" applyFont="1" applyAlignment="1">
      <alignment vertical="center"/>
    </xf>
    <xf numFmtId="44" fontId="32" fillId="0" borderId="0" xfId="1" applyNumberFormat="1" applyFont="1" applyBorder="1"/>
    <xf numFmtId="44" fontId="32" fillId="0" borderId="17" xfId="0" applyNumberFormat="1" applyFont="1" applyBorder="1"/>
    <xf numFmtId="44" fontId="32" fillId="0" borderId="19" xfId="0" applyNumberFormat="1" applyFont="1" applyBorder="1"/>
    <xf numFmtId="44" fontId="32" fillId="0" borderId="1" xfId="0" applyNumberFormat="1" applyFont="1" applyBorder="1"/>
    <xf numFmtId="44" fontId="43" fillId="0" borderId="1" xfId="0" applyNumberFormat="1" applyFont="1" applyBorder="1"/>
    <xf numFmtId="0" fontId="40" fillId="0" borderId="0" xfId="2" applyFont="1" applyAlignment="1">
      <alignment horizontal="left" vertical="center" indent="4"/>
    </xf>
    <xf numFmtId="0" fontId="32" fillId="0" borderId="0" xfId="0" applyFont="1" applyAlignment="1">
      <alignment horizontal="left" vertical="center" indent="4"/>
    </xf>
    <xf numFmtId="0" fontId="1" fillId="0" borderId="0" xfId="0" applyFont="1"/>
    <xf numFmtId="0" fontId="40" fillId="0" borderId="0" xfId="2" applyFont="1" applyFill="1"/>
    <xf numFmtId="0" fontId="3" fillId="0" borderId="0" xfId="0" applyFont="1" applyAlignment="1">
      <alignment horizontal="center" wrapText="1"/>
    </xf>
    <xf numFmtId="0" fontId="5" fillId="0" borderId="0" xfId="0" applyFont="1" applyAlignment="1">
      <alignment horizontal="center" wrapText="1"/>
    </xf>
    <xf numFmtId="0" fontId="15" fillId="7" borderId="0" xfId="0" applyFont="1" applyFill="1" applyAlignment="1">
      <alignment horizontal="left" wrapText="1"/>
    </xf>
    <xf numFmtId="0" fontId="15" fillId="7" borderId="4" xfId="0" applyFont="1" applyFill="1" applyBorder="1" applyAlignment="1">
      <alignment horizontal="left" wrapText="1"/>
    </xf>
    <xf numFmtId="0" fontId="6" fillId="0" borderId="0" xfId="0" applyFont="1" applyAlignment="1">
      <alignment horizontal="left" vertical="center" wrapText="1"/>
    </xf>
    <xf numFmtId="0" fontId="3" fillId="0" borderId="0" xfId="0" applyFont="1" applyAlignment="1">
      <alignment horizontal="left" wrapText="1"/>
    </xf>
    <xf numFmtId="0" fontId="17" fillId="5" borderId="0" xfId="0" applyFont="1" applyFill="1" applyAlignment="1">
      <alignment horizontal="center" vertical="center" wrapText="1"/>
    </xf>
    <xf numFmtId="0" fontId="25" fillId="0" borderId="14" xfId="0" applyFont="1" applyBorder="1" applyAlignment="1">
      <alignment horizontal="left"/>
    </xf>
    <xf numFmtId="0" fontId="25" fillId="0" borderId="15" xfId="0" applyFont="1" applyBorder="1" applyAlignment="1">
      <alignment horizontal="left"/>
    </xf>
    <xf numFmtId="0" fontId="25" fillId="0" borderId="16" xfId="0" applyFont="1" applyBorder="1" applyAlignment="1">
      <alignment horizontal="left"/>
    </xf>
    <xf numFmtId="0" fontId="25" fillId="0" borderId="14" xfId="0" applyFont="1" applyBorder="1" applyAlignment="1" applyProtection="1">
      <alignment horizontal="left"/>
      <protection locked="0"/>
    </xf>
    <xf numFmtId="0" fontId="25" fillId="0" borderId="15" xfId="0" applyFont="1" applyBorder="1" applyAlignment="1" applyProtection="1">
      <alignment horizontal="left"/>
      <protection locked="0"/>
    </xf>
    <xf numFmtId="0" fontId="25" fillId="0" borderId="16" xfId="0" applyFont="1" applyBorder="1" applyAlignment="1" applyProtection="1">
      <alignment horizontal="left"/>
      <protection locked="0"/>
    </xf>
    <xf numFmtId="0" fontId="15" fillId="6" borderId="0" xfId="0" applyFont="1" applyFill="1" applyAlignment="1">
      <alignment horizontal="left" wrapText="1"/>
    </xf>
    <xf numFmtId="0" fontId="15" fillId="6" borderId="4" xfId="0" applyFont="1" applyFill="1" applyBorder="1" applyAlignment="1">
      <alignment horizontal="left" wrapText="1"/>
    </xf>
    <xf numFmtId="3" fontId="8" fillId="0" borderId="0" xfId="0" applyNumberFormat="1" applyFont="1" applyAlignment="1">
      <alignment horizontal="right" wrapText="1"/>
    </xf>
    <xf numFmtId="0" fontId="6" fillId="0" borderId="0" xfId="0" applyFont="1" applyAlignment="1">
      <alignment horizontal="center" wrapText="1"/>
    </xf>
    <xf numFmtId="0" fontId="3" fillId="0" borderId="0" xfId="0" applyFont="1" applyAlignment="1">
      <alignment horizontal="left"/>
    </xf>
    <xf numFmtId="0" fontId="15" fillId="0" borderId="2" xfId="0" applyFont="1" applyBorder="1" applyAlignment="1">
      <alignment horizontal="left" vertical="center" wrapText="1"/>
    </xf>
    <xf numFmtId="0" fontId="15" fillId="0" borderId="0" xfId="0" applyFont="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cellXfs>
  <cellStyles count="5">
    <cellStyle name="Comma" xfId="1" builtinId="3"/>
    <cellStyle name="Currency" xfId="4" builtinId="4"/>
    <cellStyle name="Hyperlink" xfId="2" builtinId="8"/>
    <cellStyle name="Normal" xfId="0" builtinId="0"/>
    <cellStyle name="Percent" xfId="3" builtinId="5"/>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44824</xdr:colOff>
      <xdr:row>0</xdr:row>
      <xdr:rowOff>0</xdr:rowOff>
    </xdr:from>
    <xdr:to>
      <xdr:col>2</xdr:col>
      <xdr:colOff>178756</xdr:colOff>
      <xdr:row>1</xdr:row>
      <xdr:rowOff>6834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4" y="0"/>
          <a:ext cx="3215550" cy="10601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student-visa" TargetMode="External"/><Relationship Id="rId1" Type="http://schemas.openxmlformats.org/officeDocument/2006/relationships/hyperlink" Target="https://www.immigration-health-surcharge.service.gov.uk/checker/Typ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dwellstudent.co.uk/bristol/hotwells-house/" TargetMode="External"/><Relationship Id="rId2" Type="http://schemas.openxmlformats.org/officeDocument/2006/relationships/hyperlink" Target="https://www.unitestudents.com/bristol/Cathedral-Park?yearSelected=20%2F21" TargetMode="External"/><Relationship Id="rId1" Type="http://schemas.openxmlformats.org/officeDocument/2006/relationships/hyperlink" Target="https://urban-creation.com/property/50-park-stree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mile.amazon.co.uk/Actions-Actors-Thesaurus-Marina-Caldarone/dp/1854596748/ref=sr_1_1?dchild=1&amp;keywords=Actions+The+Actor%E2%80%99s+Thesaurus&amp;qid=1597649396&amp;sr=8-1" TargetMode="External"/><Relationship Id="rId13" Type="http://schemas.openxmlformats.org/officeDocument/2006/relationships/hyperlink" Target="https://www.amazon.co.uk/s?k=trainers&amp;ref=nb_sb_noss_2" TargetMode="External"/><Relationship Id="rId18" Type="http://schemas.openxmlformats.org/officeDocument/2006/relationships/hyperlink" Target="https://www.apple.com/uk/shop/buy-mac/macbook-air" TargetMode="External"/><Relationship Id="rId3" Type="http://schemas.openxmlformats.org/officeDocument/2006/relationships/hyperlink" Target="https://dancewear.co.uk/" TargetMode="External"/><Relationship Id="rId7" Type="http://schemas.openxmlformats.org/officeDocument/2006/relationships/hyperlink" Target="https://smile.amazon.co.uk/Shakespeares-Words-Glossary-Language-Companion/dp/0140291172/ref=sr_1_1?dchild=1&amp;keywords=Shakespeare%E2%80%99s+Words&amp;qid=1597649339&amp;sr=8-1" TargetMode="External"/><Relationship Id="rId12" Type="http://schemas.openxmlformats.org/officeDocument/2006/relationships/hyperlink" Target="https://smile.amazon.co.uk/Access-Accents-London-Cockney-Performance/dp/0713685182/ref=tmm_abk_title_0?_encoding=UTF8&amp;qid=1597649575&amp;sr=8-1-fkmr0" TargetMode="External"/><Relationship Id="rId17" Type="http://schemas.openxmlformats.org/officeDocument/2006/relationships/hyperlink" Target="https://www.apple.com/uk/shop/buy-mac/macbook-air" TargetMode="External"/><Relationship Id="rId2" Type="http://schemas.openxmlformats.org/officeDocument/2006/relationships/hyperlink" Target="https://dancewear.co.uk/" TargetMode="External"/><Relationship Id="rId16" Type="http://schemas.openxmlformats.org/officeDocument/2006/relationships/hyperlink" Target="https://www.currys.co.uk/gbuk/computing/laptops/laptops/acer-aspire-5-a514-52-14-laptop-intel-core-i3-128-gb-ssd-silver-10198634-pdt.html" TargetMode="External"/><Relationship Id="rId20" Type="http://schemas.openxmlformats.org/officeDocument/2006/relationships/printerSettings" Target="../printerSettings/printerSettings2.bin"/><Relationship Id="rId1" Type="http://schemas.openxmlformats.org/officeDocument/2006/relationships/hyperlink" Target="http://www.pointeshoe.com/shop/" TargetMode="External"/><Relationship Id="rId6" Type="http://schemas.openxmlformats.org/officeDocument/2006/relationships/hyperlink" Target="https://smile.amazon.co.uk/Complete-Works-William-Shakespeare-Collins/dp/0007208316/ref=sr_1_3?dchild=1&amp;keywords=Shakespeare%3A+Complete+Works+collins&amp;qid=1597649238&amp;sr=8-3" TargetMode="External"/><Relationship Id="rId11" Type="http://schemas.openxmlformats.org/officeDocument/2006/relationships/hyperlink" Target="https://smile.amazon.co.uk/Longman-Pronunciation-Dictionary-Paper-CD-ROM/dp/1405881186/ref=sr_1_fkmr0_1?dchild=1&amp;keywords=Longman+Pronunciation+Dictionary+Third+Edition+-+J.+C.+Wells+-+Pearson%2C+London+2008+%28this+edition+comes+with+a+CD%29&amp;qid=1597649498&amp;sr=8-1-fkmr0" TargetMode="External"/><Relationship Id="rId5" Type="http://schemas.openxmlformats.org/officeDocument/2006/relationships/hyperlink" Target="https://smile.amazon.co.uk/REEHUT-Exercise-Fitness-Yoga-Mats/dp/B06XHH78N5/ref=sr_1_8?dchild=1&amp;keywords=yoga+mat&amp;qid=1597648821&amp;sr=8-8" TargetMode="External"/><Relationship Id="rId15" Type="http://schemas.openxmlformats.org/officeDocument/2006/relationships/hyperlink" Target="https://www.currys.co.uk/gbuk/computing/laptops/laptops/hp-pavilion-15-cw1507sa-15-6-amd-ryzen-5-laptop-256-gb-ssd-silver-10193352-pdt.html" TargetMode="External"/><Relationship Id="rId10" Type="http://schemas.openxmlformats.org/officeDocument/2006/relationships/hyperlink" Target="https://smile.amazon.co.uk/Finding-Your-Voice-Complete-Training/dp/1854596594/ref=sr_1_1?dchild=1&amp;keywords=Finding+Your+Voice%3A+a+step+by+step+guide+for+actors+-+Barbara+Houseman%3B+Nick+Hern+Books&amp;qid=1597649471&amp;sr=8-1" TargetMode="External"/><Relationship Id="rId19" Type="http://schemas.openxmlformats.org/officeDocument/2006/relationships/hyperlink" Target="https://smile.amazon.co.uk/REEHUT-Exercise-Fitness-Yoga-Mats/dp/B06XHH78N5/ref=sr_1_8?dchild=1&amp;keywords=yoga+mat&amp;qid=1597648821&amp;sr=8-8" TargetMode="External"/><Relationship Id="rId4" Type="http://schemas.openxmlformats.org/officeDocument/2006/relationships/hyperlink" Target="https://www.marksandspencer.com/freedom-to-move-high-impact-sports-bra-a-e/p/clp60450459?color=BLACKMIX" TargetMode="External"/><Relationship Id="rId9" Type="http://schemas.openxmlformats.org/officeDocument/2006/relationships/hyperlink" Target="https://smile.amazon.co.uk/Stage-Fighting-Practical-Jonathan-Howell/dp/184797046X/ref=sr_1_8?dchild=1&amp;keywords=Jonathan+Howell&amp;qid=1597649422&amp;sr=8-8" TargetMode="External"/><Relationship Id="rId14" Type="http://schemas.openxmlformats.org/officeDocument/2006/relationships/hyperlink" Target="https://www.amazon.co.uk/Catherine-Lansfield-Zero-Twist-Towel/dp/B01GV855FY/ref=sr_1_4?dchild=1&amp;keywords=towel&amp;qid=1620036398&amp;rnid=1642204031&amp;s=kitchen&amp;sr=1-4"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smile.amazon.co.uk/Shakespeares-Words-Glossary-Language-Companion/dp/0140291172/ref=sr_1_1?dchild=1&amp;keywords=Shakespeare%E2%80%99s+Words&amp;qid=1597649339&amp;sr=8-1" TargetMode="External"/><Relationship Id="rId13" Type="http://schemas.openxmlformats.org/officeDocument/2006/relationships/hyperlink" Target="https://smile.amazon.co.uk/Access-Accents-London-Cockney-Performance/dp/0713685182/ref=tmm_abk_title_0?_encoding=UTF8&amp;qid=1597649575&amp;sr=8-1-fkmr0" TargetMode="External"/><Relationship Id="rId18" Type="http://schemas.openxmlformats.org/officeDocument/2006/relationships/hyperlink" Target="https://www.amazon.co.uk/Catherine-Lansfield-Zero-Twist-Towel/dp/B01GV855FY/ref=sr_1_4?dchild=1&amp;keywords=towel&amp;qid=1620036398&amp;rnid=1642204031&amp;s=kitchen&amp;sr=1-4" TargetMode="External"/><Relationship Id="rId3" Type="http://schemas.openxmlformats.org/officeDocument/2006/relationships/hyperlink" Target="https://dancewear.co.uk/" TargetMode="External"/><Relationship Id="rId7" Type="http://schemas.openxmlformats.org/officeDocument/2006/relationships/hyperlink" Target="https://smile.amazon.co.uk/Complete-Works-William-Shakespeare-Collins/dp/0007208316/ref=sr_1_3?dchild=1&amp;keywords=Shakespeare%3A+Complete+Works+collins&amp;qid=1597649238&amp;sr=8-3" TargetMode="External"/><Relationship Id="rId12" Type="http://schemas.openxmlformats.org/officeDocument/2006/relationships/hyperlink" Target="https://smile.amazon.co.uk/Longman-Pronunciation-Dictionary-Paper-CD-ROM/dp/1405881186/ref=sr_1_fkmr0_1?dchild=1&amp;keywords=Longman+Pronunciation+Dictionary+Third+Edition+-+J.+C.+Wells+-+Pearson%2C+London+2008+%28this+edition+comes+with+a+CD%29&amp;qid=1597649498&amp;sr=8-1-fkmr0" TargetMode="External"/><Relationship Id="rId17" Type="http://schemas.openxmlformats.org/officeDocument/2006/relationships/hyperlink" Target="https://www.apple.com/uk/shop/buy-mac/macbook-air" TargetMode="External"/><Relationship Id="rId2" Type="http://schemas.openxmlformats.org/officeDocument/2006/relationships/hyperlink" Target="https://dancewear.co.uk/" TargetMode="External"/><Relationship Id="rId16" Type="http://schemas.openxmlformats.org/officeDocument/2006/relationships/hyperlink" Target="https://www.apple.com/uk/shop/buy-mac/macbook-air" TargetMode="External"/><Relationship Id="rId1" Type="http://schemas.openxmlformats.org/officeDocument/2006/relationships/hyperlink" Target="http://www.pointeshoe.com/shop/" TargetMode="External"/><Relationship Id="rId6" Type="http://schemas.openxmlformats.org/officeDocument/2006/relationships/hyperlink" Target="https://dancewear.co.uk/men-s-footless-tights-20.html" TargetMode="External"/><Relationship Id="rId11" Type="http://schemas.openxmlformats.org/officeDocument/2006/relationships/hyperlink" Target="https://smile.amazon.co.uk/Finding-Your-Voice-Complete-Training/dp/1854596594/ref=sr_1_1?dchild=1&amp;keywords=Finding+Your+Voice%3A+a+step+by+step+guide+for+actors+-+Barbara+Houseman%3B+Nick+Hern+Books&amp;qid=1597649471&amp;sr=8-1" TargetMode="External"/><Relationship Id="rId5" Type="http://schemas.openxmlformats.org/officeDocument/2006/relationships/hyperlink" Target="https://smile.amazon.co.uk/REEHUT-Exercise-Fitness-Yoga-Mats/dp/B06XHH78N5/ref=sr_1_8?dchild=1&amp;keywords=yoga+mat&amp;qid=1597648821&amp;sr=8-8" TargetMode="External"/><Relationship Id="rId15" Type="http://schemas.openxmlformats.org/officeDocument/2006/relationships/hyperlink" Target="https://www.currys.co.uk/gbuk/computing/laptops/laptops/acer-aspire-5-a514-52-14-laptop-intel-core-i3-128-gb-ssd-silver-10198634-pdt.html" TargetMode="External"/><Relationship Id="rId10" Type="http://schemas.openxmlformats.org/officeDocument/2006/relationships/hyperlink" Target="https://smile.amazon.co.uk/Stage-Fighting-Practical-Jonathan-Howell/dp/184797046X/ref=sr_1_8?dchild=1&amp;keywords=Jonathan+Howell&amp;qid=1597649422&amp;sr=8-8" TargetMode="External"/><Relationship Id="rId4" Type="http://schemas.openxmlformats.org/officeDocument/2006/relationships/hyperlink" Target="https://www.marksandspencer.com/freedom-to-move-high-impact-sports-bra-a-e/p/clp60450459?color=BLACKMIX" TargetMode="External"/><Relationship Id="rId9" Type="http://schemas.openxmlformats.org/officeDocument/2006/relationships/hyperlink" Target="https://smile.amazon.co.uk/Actions-Actors-Thesaurus-Marina-Caldarone/dp/1854596748/ref=sr_1_1?dchild=1&amp;keywords=Actions+The+Actor%E2%80%99s+Thesaurus&amp;qid=1597649396&amp;sr=8-1" TargetMode="External"/><Relationship Id="rId14" Type="http://schemas.openxmlformats.org/officeDocument/2006/relationships/hyperlink" Target="https://www.currys.co.uk/gbuk/computing/laptops/laptops/hp-pavilion-15-cw1507sa-15-6-amd-ryzen-5-laptop-256-gb-ssd-silver-10193352-pdt.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amazon.co.uk/Voice-Work-Science-Changing-Voices/dp/0470019921/ref=sr_1_fkmr1_1?dchild=1&amp;keywords=Shewell%2C+Christina+%282009%29+Voice+Work%3A+Art+and+Science+in+Changing+Voices+London%2C+Wiley-Blackwell&amp;qid=1597307236&amp;sr=8-1-fkmr1" TargetMode="External"/><Relationship Id="rId13" Type="http://schemas.openxmlformats.org/officeDocument/2006/relationships/hyperlink" Target="https://www.amazon.co.uk/Xn8-Sports-Yoga-Mat-Blue/dp/B07HY7FVT3/ref=sxin_10_ac_d_rm?ac_md=2-2-eW9nYSBtYXQgNm1t-ac_d_rm&amp;cv_ct_cx=yoga+mat&amp;dchild=1&amp;keywords=yoga+mat&amp;pd_rd_i=B07HY7FVT3&amp;pd_rd_r=ef58ccff-7e53-41d1-a812-6ef9943c6a8a&amp;pd_rd_w=3C6zM&amp;pd_rd_wg=YZV1j&amp;pf_rd_p=0c799c14-fd2d-4652-a647-3581649b0ff7&amp;pf_rd_r=XWC8RY2Z52DXJE9B3N5X&amp;psc=1&amp;qid=1597307542&amp;sr=1-3-fe323411-17bb-433b-b2f8-c44f2e1370d4" TargetMode="External"/><Relationship Id="rId18" Type="http://schemas.openxmlformats.org/officeDocument/2006/relationships/printerSettings" Target="../printerSettings/printerSettings3.bin"/><Relationship Id="rId3" Type="http://schemas.openxmlformats.org/officeDocument/2006/relationships/hyperlink" Target="https://www.amazon.co.uk/Actor-Text-Berry-Cicely-2000/dp/B00E3FZP5I/ref=sr_1_fkmr0_1?dchild=1&amp;keywords=Berry%2C+Cicely+%282000%29+The+Actor+and+the+Text+London%2C+Virgin&amp;qid=1597307107&amp;sr=8-1-fkmr0" TargetMode="External"/><Relationship Id="rId7" Type="http://schemas.openxmlformats.org/officeDocument/2006/relationships/hyperlink" Target="https://www.amazon.co.uk/How-Do-Accents-Edda-Sharpe/dp/1840029579/ref=sr_1_fkmr0_1?dchild=1&amp;keywords=Sharpe%2C+Edda+and+Haydn+Rowles%2C+Jan+%282007%29+How+to+do+Accents+London%2C+Oberon+Books&amp;qid=1597307215&amp;sr=8-1-fkmr0" TargetMode="External"/><Relationship Id="rId12" Type="http://schemas.openxmlformats.org/officeDocument/2006/relationships/hyperlink" Target="https://www.themorrisonboneprop.com/shop" TargetMode="External"/><Relationship Id="rId17" Type="http://schemas.openxmlformats.org/officeDocument/2006/relationships/hyperlink" Target="https://www.apple.com/uk/shop/buy-mac/macbook-air" TargetMode="External"/><Relationship Id="rId2" Type="http://schemas.openxmlformats.org/officeDocument/2006/relationships/hyperlink" Target="https://www.amazon.co.uk/Voice-Actor-Cicely-Berry/dp/0020415559/ref=sr_1_1?dchild=1&amp;keywords=Berry%2C+Cicely+%281991%29+Voice+and+the+Actor+Jossey+Bass&amp;qid=1597307030&amp;sr=8-1" TargetMode="External"/><Relationship Id="rId16" Type="http://schemas.openxmlformats.org/officeDocument/2006/relationships/hyperlink" Target="https://www.amazon.co.uk/Catherine-Lansfield-Zero-Twist-Towel/dp/B01GV855FY/ref=sr_1_4?dchild=1&amp;keywords=towel&amp;qid=1620036398&amp;rnid=1642204031&amp;s=kitchen&amp;sr=1-4" TargetMode="External"/><Relationship Id="rId1" Type="http://schemas.openxmlformats.org/officeDocument/2006/relationships/hyperlink" Target="http://www.themorrisonboneprop.com/" TargetMode="External"/><Relationship Id="rId6" Type="http://schemas.openxmlformats.org/officeDocument/2006/relationships/hyperlink" Target="https://www.amazon.co.uk/Freeing-Natural-Voice-Kristin-Linklater/dp/1854599712/ref=sr_1_fkmr0_1?dchild=1&amp;keywords=Linklater%2C+Kristin+%282006%29+Freeing+the+Natural+Voice%3A+Imagery+and+Art+in+the+Practice+of+Voice+and+Language+Quite+Specific+Media&amp;qid=1597307189&amp;sr=8-1-fkmr0" TargetMode="External"/><Relationship Id="rId11" Type="http://schemas.openxmlformats.org/officeDocument/2006/relationships/hyperlink" Target="https://www.amazon.co.uk/xnicx-Hairdressing-Professional-Handheld-Hairdressers/dp/B07DZWL6XX/ref=sr_1_5?dchild=1&amp;keywords=hand+held+mirror&amp;qid=1597307435&amp;sr=8-5" TargetMode="External"/><Relationship Id="rId5" Type="http://schemas.openxmlformats.org/officeDocument/2006/relationships/hyperlink" Target="https://www.amazon.co.uk/Finding-Your-Voice-Complete-Training/dp/1854596594/ref=sr_1_fkmr2_1?dchild=1&amp;keywords=Houseman%2C+Barbara+%282002%29+Finding+your+Voice%3A+a+step+by+step+guide+for+actors+London%2C+Nick+Hern+Books&amp;qid=1597307157&amp;sr=8-1-fkmr2" TargetMode="External"/><Relationship Id="rId15" Type="http://schemas.openxmlformats.org/officeDocument/2006/relationships/hyperlink" Target="https://www.amazon.co.uk/s?k=trainers&amp;ref=nb_sb_noss_2" TargetMode="External"/><Relationship Id="rId10" Type="http://schemas.openxmlformats.org/officeDocument/2006/relationships/hyperlink" Target="https://www.amazon.co.uk/Longman-Pronunciation-Dictionary-Wells-Paperback/dp/B00OVO7IWE/ref=sr_1_1?dchild=1&amp;keywords=Wells%2C+J+C+%283rd+Edition+2008%29+Longman+Pronunciation+Dictionary&amp;qid=1597307346&amp;sr=8-1" TargetMode="External"/><Relationship Id="rId4" Type="http://schemas.openxmlformats.org/officeDocument/2006/relationships/hyperlink" Target="https://www.amazon.co.uk/Anatomy-Voice-Enhance-Project-Your/dp/1620554194/ref=sr_1_fkmr0_1?dchild=1&amp;keywords=Calais-Germain%2C+Blandine+and+Germain%2C+Francois+%282016%29+Anatomy+of+the+Voice+Vermont%2C+Healing+Arts+Press&amp;qid=1597307129&amp;sr=8-1-fkmr0" TargetMode="External"/><Relationship Id="rId9" Type="http://schemas.openxmlformats.org/officeDocument/2006/relationships/hyperlink" Target="https://www.amazon.co.uk/Phonetics-Oxford-Introduction-Language-Study/dp/0194372391/ref=sr_1_fkmr0_1?dchild=1&amp;keywords=Roach%2C+Peter+English+Phonetics+and+Phonology+Fourth+Edition+%282009%29+Cambridge&amp;qid=1597307284&amp;sr=8-1-fkmr0" TargetMode="External"/><Relationship Id="rId14" Type="http://schemas.openxmlformats.org/officeDocument/2006/relationships/hyperlink" Target="https://www.bloomsbury.com/uk/the-right-to-speak-9781472573025/"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amazon.co.uk/Stanislavski-Actor-Lessons-1935-38-Performance/dp/1408106868/ref=sr_1_1?dchild=1&amp;keywords=STANISLAVSKI+AND+THE+ACTOR+by+Jean+Benedetti&amp;qid=1597659880&amp;s=books&amp;sr=1-1" TargetMode="External"/><Relationship Id="rId13" Type="http://schemas.openxmlformats.org/officeDocument/2006/relationships/hyperlink" Target="https://www.apple.com/uk/shop/buy-mac/macbook-air" TargetMode="External"/><Relationship Id="rId3" Type="http://schemas.openxmlformats.org/officeDocument/2006/relationships/hyperlink" Target="https://www.amazon.co.uk/Why-That-Funny-Practical-Exploration/dp/1854597825/ref=sr_1_1?dchild=1&amp;keywords=WHY+IS+THAT+SO+FUNNY+by+John+Wright&amp;qid=1597659792&amp;s=books&amp;sr=1-1" TargetMode="External"/><Relationship Id="rId7" Type="http://schemas.openxmlformats.org/officeDocument/2006/relationships/hyperlink" Target="https://www.amazon.co.uk/Different-Every-Night-Freeing-Actor/dp/1854599674/ref=sr_1_1?dchild=1&amp;keywords=DIFFERENT+EVERY+NIGHT+by+Mike+Alfreds&amp;qid=1597659863&amp;s=books&amp;sr=1-1" TargetMode="External"/><Relationship Id="rId12" Type="http://schemas.openxmlformats.org/officeDocument/2006/relationships/hyperlink" Target="https://www.amazon.co.uk/s?k=trainers&amp;ref=nb_sb_noss_2" TargetMode="External"/><Relationship Id="rId2" Type="http://schemas.openxmlformats.org/officeDocument/2006/relationships/hyperlink" Target="https://www.amazon.co.uk/Handbook-Acting-Techniques-Arthur-Bartow/dp/1854595423/ref=sr_1_1?adgrpid=55749775320&amp;dchild=1&amp;gclid=EAIaIQobChMIs-Oq-4Gi6wIVB-ztCh1F3wFhEAAYASAAEgI6p_D_BwE&amp;hvadid=259052672865&amp;hvdev=c&amp;hvlocphy=9045627&amp;hvnetw=g&amp;hvqmt=e&amp;hvrand=14100653931911990391&amp;hvtargid=kwd-300371855987&amp;hydadcr=10356_1789264&amp;keywords=handbook+of+acting+techniques&amp;qid=1597659647&amp;s=books&amp;sr=1-1&amp;tag=googhydr-21" TargetMode="External"/><Relationship Id="rId1" Type="http://schemas.openxmlformats.org/officeDocument/2006/relationships/hyperlink" Target="https://smile.amazon.co.uk/Directors-Craft-Handbook-Theatre/dp/0415404398/ref=sr_1_fkmr0_1?dchild=1&amp;keywords=THE+DIECTOR%27S+CRAFT+-+Katie+Mitchell&amp;qid=1597659606&amp;sr=8-1-fkmr0" TargetMode="External"/><Relationship Id="rId6" Type="http://schemas.openxmlformats.org/officeDocument/2006/relationships/hyperlink" Target="https://www.amazon.co.uk/Empty-Space-Penguin-Modern-Classics/dp/0141189223/ref=sr_1_1?dchild=1&amp;keywords=THE+EMPTY+SPACE+by+Peter+Brook&amp;qid=1597659848&amp;s=books&amp;sr=1-1" TargetMode="External"/><Relationship Id="rId11" Type="http://schemas.openxmlformats.org/officeDocument/2006/relationships/hyperlink" Target="https://www.amazon.co.uk/Viewpoints-Book-Practical-Guide-Composition/dp/1848424132/ref=sr_1_1?dchild=1&amp;keywords=THE+VIEWPOINTS+BOOK+by+Anne+Bogart+and+Tina+Landau&amp;qid=1597659954&amp;s=books&amp;sr=1-1" TargetMode="External"/><Relationship Id="rId5" Type="http://schemas.openxmlformats.org/officeDocument/2006/relationships/hyperlink" Target="https://www.amazon.co.uk/Plays-Work-Nick-Hern-Books/dp/1854593714/ref=sr_1_fkmr0_1?dchild=1&amp;keywords=HOW+PLAYS+WORK+by+David+Edgard&amp;qid=1597659826&amp;s=books&amp;sr=1-1-fkmr0" TargetMode="External"/><Relationship Id="rId15" Type="http://schemas.openxmlformats.org/officeDocument/2006/relationships/printerSettings" Target="../printerSettings/printerSettings4.bin"/><Relationship Id="rId10" Type="http://schemas.openxmlformats.org/officeDocument/2006/relationships/hyperlink" Target="https://www.amazon.co.uk/Actor-Target-Declan-Donnellan/dp/1854598384/ref=sr_1_1?dchild=1&amp;keywords=THE+ACTOR+AND+THE+TARGET+by+Declan+Donnellan&amp;qid=1597659940&amp;s=books&amp;sr=1-1" TargetMode="External"/><Relationship Id="rId4" Type="http://schemas.openxmlformats.org/officeDocument/2006/relationships/hyperlink" Target="https://www.amazon.co.uk/Playing-Shakespeare-Performance-Books-Barton/dp/0713687738/ref=sr_1_1?dchild=1&amp;keywords=PLAYING+SHAKESPEARE+by+John+Barton&amp;qid=1597659810&amp;s=books&amp;sr=1-1" TargetMode="External"/><Relationship Id="rId9" Type="http://schemas.openxmlformats.org/officeDocument/2006/relationships/hyperlink" Target="https://www.amazon.co.uk/Actors-Work-Routledge-Classics/dp/113868838X/ref=sr_1_fkmr0_1?dchild=1&amp;keywords=AN+ACTOR%E2%80%99S+WORK+Konstantin+Stanislavski+%28Trans+Jean+Benedetti%29&amp;qid=1597659905&amp;s=books&amp;sr=1-1-fkmr0" TargetMode="External"/><Relationship Id="rId14" Type="http://schemas.openxmlformats.org/officeDocument/2006/relationships/hyperlink" Target="https://www.amazon.co.uk/PUMA-Shorts-Training-Black-White/dp/B0781Z5QMD/ref=sr_1_6?dchild=1&amp;keywords=shorts&amp;qid=1620033706&amp;sr=8-6&amp;th=1&amp;psc=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amazon.co.uk/Genuine-Swann-Morton-Stainless-Sterile/dp/B07NSH7MZJ/ref=sr_1_18?dchild=1&amp;keywords=scapel+blades+10a&amp;qid=1597660920&amp;sr=8-18" TargetMode="External"/><Relationship Id="rId13" Type="http://schemas.openxmlformats.org/officeDocument/2006/relationships/hyperlink" Target="https://www.amazon.co.uk/Just-Stationery-Eraser-White-Pack/dp/B0093KAO90/ref=sr_1_6?dchild=1&amp;keywords=Eraser&amp;qid=1597661100&amp;sr=8-6" TargetMode="External"/><Relationship Id="rId18" Type="http://schemas.openxmlformats.org/officeDocument/2006/relationships/hyperlink" Target="https://www.amazon.co.uk/TsunNee-Supplies-Accessories-Beginners-Emergency/dp/B07YDK8MGH/ref=sr_1_4_sspa?dchild=1&amp;keywords=Sewing+kit&amp;qid=1597661274&amp;sr=8-4-spons&amp;psc=1&amp;spLa=ZW5jcnlwdGVkUXVhbGlmaWVyPUExN1NJQ0tUU0VSQzhXJmVuY3J5cHRlZElkPUEwMzg2Mzg1MktNVzg4OENNM0FSNiZlbmNyeXB0ZWRBZElkPUEwNjA0OTkzRllQUEk5Rk45NEJLJndpZGdldE5hbWU9c3BfYXRmJmFjdGlvbj1jbGlja1JlZGlyZWN0JmRvTm90TG9nQ2xpY2s9dHJ1ZQ==" TargetMode="External"/><Relationship Id="rId26" Type="http://schemas.openxmlformats.org/officeDocument/2006/relationships/hyperlink" Target="https://www.amazon.co.uk/10pcs-Files-Double-Sanding-Manicure/dp/B07VFNP2TC/ref=sr_1_3_sspa?dchild=1&amp;keywords=Emery+board&amp;qid=1597661571&amp;sr=8-3-spons&amp;psc=1&amp;spLa=ZW5jcnlwdGVkUXVhbGlmaWVyPUEzUkgxVTFSMVlXTlRJJmVuY3J5cHRlZElkPUEwNTI4OTk4MTJGQUlUWVBCNUFNNiZlbmNyeXB0ZWRBZElkPUEwNjA2NzYyUVlRWERCWldOT01aJndpZGdldE5hbWU9c3BfYXRmJmFjdGlvbj1jbGlja1JlZGlyZWN0JmRvTm90TG9nQ2xpY2s9dHJ1ZQ==" TargetMode="External"/><Relationship Id="rId39" Type="http://schemas.openxmlformats.org/officeDocument/2006/relationships/hyperlink" Target="https://www.amazon.co.uk/Scotch-Creative-Adhesive-Washi-Masking/dp/B01BF5ZKVW/ref=sr_1_6?dchild=1&amp;keywords=Washi+tape+%28black%29&amp;qid=1597662191&amp;sr=8-6" TargetMode="External"/><Relationship Id="rId3" Type="http://schemas.openxmlformats.org/officeDocument/2006/relationships/hyperlink" Target="https://www.amazon.co.uk/Blackrock-Leather-Safety-Chukka-Midsole/dp/B003JNE8T4/ref=sr_1_5?crid=1B4QO1JVWCJUU&amp;dchild=1&amp;keywords=steel+cap+boots&amp;qid=1597660552&amp;sprefix=steel+cap%2Caps%2C148&amp;sr=8-5" TargetMode="External"/><Relationship Id="rId21" Type="http://schemas.openxmlformats.org/officeDocument/2006/relationships/hyperlink" Target="https://www.amazon.co.uk/Staedtler-775-SC-Mechanical-Pencils/dp/B000OZIIZK/ref=sr_1_12?dchild=1&amp;keywords=technical+drawing+pencil&amp;qid=1597661424&amp;sr=8-12" TargetMode="External"/><Relationship Id="rId34" Type="http://schemas.openxmlformats.org/officeDocument/2006/relationships/hyperlink" Target="https://www.amazon.co.uk/Hahnemuhle-Tracing-Paper-Roll-45gsm/dp/B000TK3MNI/ref=sr_1_20?dchild=1&amp;keywords=Tracing+paper-+pad+A3+or+roll.&amp;qid=1597661865&amp;quartzVehicle=5-105&amp;replacementKeywords=tracing+paper-+pad+or+roll.&amp;sr=8-20" TargetMode="External"/><Relationship Id="rId42" Type="http://schemas.openxmlformats.org/officeDocument/2006/relationships/hyperlink" Target="https://www.amazon.co.uk/WOSTOO-Watercolor-Watercolour-Professional-Portable/dp/B07VPV6L93/ref=sr_1_5?dchild=1&amp;keywords=Watercolor+paints&amp;qid=1597662308&amp;sr=8-5" TargetMode="External"/><Relationship Id="rId7" Type="http://schemas.openxmlformats.org/officeDocument/2006/relationships/hyperlink" Target="https://www.amazon.co.uk/Swann-Morton-no3-scalpel-handle/dp/B00Y3PHILM/ref=sr_1_1?dchild=1&amp;keywords=Metal+scalpel+handle&amp;qid=1597660881&amp;sr=8-1" TargetMode="External"/><Relationship Id="rId12" Type="http://schemas.openxmlformats.org/officeDocument/2006/relationships/hyperlink" Target="https://www.amazon.co.uk/900X600MM-Cutting-Healing-Printed-Design/dp/B01JGOMKT4/ref=sr_1_6?dchild=1&amp;keywords=A1+cutting+mat&amp;qid=1597661048&amp;sr=8-6" TargetMode="External"/><Relationship Id="rId17" Type="http://schemas.openxmlformats.org/officeDocument/2006/relationships/hyperlink" Target="https://www.amazon.co.uk/Dressmaking-Scissors-inch-Dressmaker-Dressmakings/dp/B0872W94QG/ref=sr_1_1_sspa?dchild=1&amp;keywords=fabric+scissors&amp;qid=1597661239&amp;sr=8-1-spons&amp;psc=1&amp;spLa=ZW5jcnlwdGVkUXVhbGlmaWVyPUEyTUJMRENIQlY1TzZLJmVuY3J5cHRlZElkPUEwNDM0MTUwMUxRRFlMSkhCVzlRWCZlbmNyeXB0ZWRBZElkPUEwODQ4Mjg5M01GWVBYUExENEY0TCZ3aWRnZXROYW1lPXNwX2F0ZiZhY3Rpb249Y2xpY2tSZWRpcmVjdCZkb05vdExvZ0NsaWNrPXRydWU=" TargetMode="External"/><Relationship Id="rId25" Type="http://schemas.openxmlformats.org/officeDocument/2006/relationships/hyperlink" Target="https://www.amazon.co.uk/Libraton-Needle-Diamond-Cleaning-Carrying/dp/B084WTHG7J/ref=sr_1_2_sspa?dchild=1&amp;keywords=Needle+files&amp;qid=1597661551&amp;sr=8-2-spons&amp;psc=1&amp;spLa=ZW5jcnlwdGVkUXVhbGlmaWVyPUFaR1YwMkdKNEM3UkkmZW5jcnlwdGVkSWQ9QTA3OTQ0NTQxVkRIMlhSUTU1VUhLJmVuY3J5cHRlZEFkSWQ9QTA4NzEzNDYzVktVWTkxUk5OMTRRJndpZGdldE5hbWU9c3BfYXRmJmFjdGlvbj1jbGlja1JlZGlyZWN0JmRvTm90TG9nQ2xpY2s9dHJ1ZQ==" TargetMode="External"/><Relationship Id="rId33" Type="http://schemas.openxmlformats.org/officeDocument/2006/relationships/hyperlink" Target="https://www.amazon.co.uk/Roll-Premium-Masking-Tape-Gocableties/dp/B0773KS9C9/ref=sr_1_2_sspa?dchild=1&amp;keywords=Strong+masking+tape&amp;qid=1597661830&amp;sr=8-2-spons&amp;psc=1&amp;spLa=ZW5jcnlwdGVkUXVhbGlmaWVyPUEySkkzTzc4NEhYMlRYJmVuY3J5cHRlZElkPUEwNDIwODIyUkpOQ0IyVlFXSUEmZW5jcnlwdGVkQWRJZD1BMDEyMzMwMEQwS1c1WFo5Q0kyTiZ3aWRnZXROYW1lPXNwX2F0ZiZhY3Rpb249Y2xpY2tSZWRpcmVjdCZkb05vdExvZ0NsaWNrPXRydWU=" TargetMode="External"/><Relationship Id="rId38" Type="http://schemas.openxmlformats.org/officeDocument/2006/relationships/hyperlink" Target="https://www.amazon.co.uk/Pebeo-White-Studio-Acrylic-Gesso/dp/B01NCKJ6AS/ref=sr_1_2_sspa?dchild=1&amp;keywords=White+Gesso&amp;qid=1597662127&amp;sr=8-2-spons&amp;psc=1&amp;spLa=ZW5jcnlwdGVkUXVhbGlmaWVyPUExWFJDQVRBTDBSNDg3JmVuY3J5cHRlZElkPUEwMTEyNDUxMThXUUdLVVdZNE5PJmVuY3J5cHRlZEFkSWQ9QTAyMzMxNDZCSTlVOVZPMFhFQkgmd2lkZ2V0TmFtZT1zcF9hdGYmYWN0aW9uPWNsaWNrUmVkaXJlY3QmZG9Ob3RMb2dDbGljaz10cnVl" TargetMode="External"/><Relationship Id="rId2" Type="http://schemas.openxmlformats.org/officeDocument/2006/relationships/hyperlink" Target="https://www.amazon.co.uk/Silent-Industrial-Construction-Ventilated-Adjustment/dp/B07MCRMZW5/ref=sr_1_3_sspa?dchild=1&amp;keywords=hard+hat&amp;qid=1597660401&amp;sr=8-3-spons&amp;psc=1&amp;spLa=ZW5jcnlwdGVkUXVhbGlmaWVyPUEzRTVFUUFNQjI1STZDJmVuY3J5cHRlZElkPUEwNDA2NDA5MjMzQTdHQTJPN1E1TyZlbmNyeXB0ZWRBZElkPUEwMTI2MDE5MTBDMUZUTDdOMzFWNiZ3aWRnZXROYW1lPXNwX2F0ZiZhY3Rpb249Y2xpY2tSZWRpcmVjdCZkb05vdExvZ0NsaWNrPXRydWU=" TargetMode="External"/><Relationship Id="rId16" Type="http://schemas.openxmlformats.org/officeDocument/2006/relationships/hyperlink" Target="https://www.amazon.co.uk/Westcott-Buero-inch-Scissor-Assorted/dp/B00EZ0FD2Q/ref=sr_1_6?dchild=1&amp;keywords=paper+scissors&amp;qid=1597661205&amp;sr=8-6" TargetMode="External"/><Relationship Id="rId20" Type="http://schemas.openxmlformats.org/officeDocument/2006/relationships/hyperlink" Target="https://www.amazon.co.uk/Sketchbooks-Cover-Starter-Sketch-Cartridge/dp/B07K4X1MQD/ref=sr_1_1_sspa?dchild=1&amp;keywords=Note-books+and+Sketchbooks+A3%2F+A4&amp;qid=1597661350&amp;sr=8-1-spons&amp;psc=1&amp;spLa=ZW5jcnlwdGVkUXVhbGlmaWVyPUExTU5IUEpPOFJZSlBFJmVuY3J5cHRlZElkPUEwMDkzMDQ3M0RXUE9TTFRaNExVUiZlbmNyeXB0ZWRBZElkPUEwMTE3NDk2MldLWTNSQlZTTkM2RyZ3aWRnZXROYW1lPXNwX2F0ZiZhY3Rpb249Y2xpY2tSZWRpcmVjdCZkb05vdExvZ0NsaWNrPXRydWU=" TargetMode="External"/><Relationship Id="rId29" Type="http://schemas.openxmlformats.org/officeDocument/2006/relationships/hyperlink" Target="https://www.amazon.co.uk/3000-Assorted-Grit-Sandpaper-36-Sheet/dp/B06XB674VK/ref=sr_1_1_sspa?dchild=1&amp;keywords=sandpaper&amp;qid=1597661639&amp;sr=8-1-spons&amp;psc=1&amp;spLa=ZW5jcnlwdGVkUXVhbGlmaWVyPUExMVRFTUdGQzRMOE02JmVuY3J5cHRlZElkPUEwMzIzMjc3M0NFSUFIODg5OEhEUyZlbmNyeXB0ZWRBZElkPUEwMzUwNDQxSE9STllWQ1NLTEk1JndpZGdldE5hbWU9c3BfYXRmJmFjdGlvbj1jbGlja1JlZGlyZWN0JmRvTm90TG9nQ2xpY2s9dHJ1ZQ==" TargetMode="External"/><Relationship Id="rId41" Type="http://schemas.openxmlformats.org/officeDocument/2006/relationships/hyperlink" Target="https://www.amazon.co.uk/Cettkowns-Graphite-Sketching-Beginners-Professional/dp/B088K8S66Q/ref=sr_1_1_sspa?dchild=1&amp;keywords=A+selection+of+pencils+from+2H+to+6B&amp;qid=1597662290&amp;sr=8-1-spons&amp;psc=1&amp;spLa=ZW5jcnlwdGVkUXVhbGlmaWVyPUFHQ0cxT0ZLNTU1MVEmZW5jcnlwdGVkSWQ9QTAxMjM0NzkyU1hJWTdMTEdRUzRUJmVuY3J5cHRlZEFkSWQ9QTA3NDUyMjFQRkNWM045M1o4TFgmd2lkZ2V0TmFtZT1zcF9hdGYmYWN0aW9uPWNsaWNrUmVkaXJlY3QmZG9Ob3RMb2dDbGljaz10cnVl" TargetMode="External"/><Relationship Id="rId1" Type="http://schemas.openxmlformats.org/officeDocument/2006/relationships/hyperlink" Target="https://www.amazon.co.uk/Reusable-Protection-Breathable-Pollution-Motorcycle/dp/B086XJB9WY/ref=sr_1_12?dchild=1&amp;keywords=face+masks&amp;qid=1597660370&amp;sr=8-12" TargetMode="External"/><Relationship Id="rId6" Type="http://schemas.openxmlformats.org/officeDocument/2006/relationships/hyperlink" Target="https://www.amazon.co.uk/Dragon-Eight-Stainless-Straight-Measuring/dp/B07B8L23ZP/ref=sr_1_1_sspa?dchild=1&amp;keywords=30cm+flat+metal+rule&amp;qid=1597660749&amp;sr=8-1-spons&amp;psc=1&amp;spLa=ZW5jcnlwdGVkUXVhbGlmaWVyPUFWSUUySklHQzc0QVkmZW5jcnlwdGVkSWQ9QTAyOTg4MjgxWUhGOFJWV0NRWjBMJmVuY3J5cHRlZEFkSWQ9QTAwNjE4NjIyRjRVNTlQT1FGUFZRJndpZGdldE5hbWU9c3BfYXRmJmFjdGlvbj1jbGlja1JlZGlyZWN0JmRvTm90TG9nQ2xpY2s9dHJ1ZQ==" TargetMode="External"/><Relationship Id="rId11" Type="http://schemas.openxmlformats.org/officeDocument/2006/relationships/hyperlink" Target="https://www.amazon.co.uk/Professional-Diameter-ISKM-Geometry-Drafting/dp/B07MCVMS9D/ref=sr_1_2_sspa?dchild=1&amp;keywords=Adjustable+compass+%28with+fitting+for+pencils+useful%29&amp;qid=1597661027&amp;quartzVehicle=882-708&amp;replacementKeywords=adjustable+%28with+fitting+for+pencils+useful%29&amp;sr=8-2-spons&amp;psc=1&amp;spLa=ZW5jcnlwdGVkUXVhbGlmaWVyPUExV0FQVDJTOVk3V1lMJmVuY3J5cHRlZElkPUEwODUyODkwMjRKUlFCUFYzUk4zMyZlbmNyeXB0ZWRBZElkPUEwODU2NzU0UVVUR0RNVjlJVVlWJndpZGdldE5hbWU9c3BfbXRmJmFjdGlvbj1jbGlja1JlZGlyZWN0JmRvTm90TG9nQ2xpY2s9dHJ1ZQ==" TargetMode="External"/><Relationship Id="rId24" Type="http://schemas.openxmlformats.org/officeDocument/2006/relationships/hyperlink" Target="https://www.amazon.co.uk/Professional-Stainless-Steel-Tweezers-4-Piece/dp/B07V7F4GGW/ref=sr_1_2_sspa?dchild=1&amp;keywords=Tweezers&amp;qid=1597661526&amp;sr=8-2-spons&amp;psc=1&amp;spLa=ZW5jcnlwdGVkUXVhbGlmaWVyPUEzQ08xQVJZWlkxTkFZJmVuY3J5cHRlZElkPUEwNjEwNjYzS05IVFQwTTBJVkZVJmVuY3J5cHRlZEFkSWQ9QTA1NTkxNjgyNUdXODVEWk1ER1pJJndpZGdldE5hbWU9c3BfYXRmJmFjdGlvbj1jbGlja1JlZGlyZWN0JmRvTm90TG9nQ2xpY2s9dHJ1ZQ==" TargetMode="External"/><Relationship Id="rId32" Type="http://schemas.openxmlformats.org/officeDocument/2006/relationships/hyperlink" Target="https://www.amazon.co.uk/WeFine-Adhesive-Documents-Wallpaper-Scrapbooking/dp/B07N3YTJTY/ref=sr_1_6?dchild=1&amp;keywords=Double+sided+tape&amp;qid=1597661805&amp;sr=8-6" TargetMode="External"/><Relationship Id="rId37" Type="http://schemas.openxmlformats.org/officeDocument/2006/relationships/hyperlink" Target="https://www.amazon.co.uk/Multicolor-Straight-Dressmaking-Components-Decoration/dp/B08C29YQ2W/ref=sr_1_1_sspa?dchild=1&amp;keywords=Dressmaking+pins&amp;qid=1597661957&amp;sr=8-1-spons&amp;psc=1&amp;spLa=ZW5jcnlwdGVkUXVhbGlmaWVyPUFSSjVCOElTR1czMlcmZW5jcnlwdGVkSWQ9QTA1NjEwNzUzSzdUVVVaUVYwSjJLJmVuY3J5cHRlZEFkSWQ9QTA3MTg5MTkyRFQzM0RSWVpQSzdGJndpZGdldE5hbWU9c3BfYXRmJmFjdGlvbj1jbGlja1JlZGlyZWN0JmRvTm90TG9nQ2xpY2s9dHJ1ZQ==" TargetMode="External"/><Relationship Id="rId40" Type="http://schemas.openxmlformats.org/officeDocument/2006/relationships/hyperlink" Target="https://www.amazon.co.uk/DisplayMount-GS200034899-3M-Spray-Adhesive/dp/B000NJZXHS/ref=sr_1_2?dchild=1&amp;keywords=Strong+spray+mount+%283M+Photo+mount+or+Display+mount%29&amp;qid=1597662236&amp;sr=8-2" TargetMode="External"/><Relationship Id="rId45" Type="http://schemas.openxmlformats.org/officeDocument/2006/relationships/hyperlink" Target="https://www.apple.com/uk/shop/buy-mac/macbook-air" TargetMode="External"/><Relationship Id="rId5" Type="http://schemas.openxmlformats.org/officeDocument/2006/relationships/hyperlink" Target="https://www.amazon.co.uk/Gloves-Gardening-Builders-Mechanic-sitcker/dp/B07RR1YM3N/ref=sr_1_5?dchild=1&amp;keywords=work+gloves&amp;qid=1597660597&amp;sr=8-5" TargetMode="External"/><Relationship Id="rId15" Type="http://schemas.openxmlformats.org/officeDocument/2006/relationships/hyperlink" Target="https://www.amazon.co.uk/Presch-Tape-Measure-Professional-Automatic/dp/B0779D3H5Q/ref=sr_1_1_sspa?dchild=1&amp;keywords=Steel+re-tractable+tape+measure+%283-5+metres%29&amp;qid=1597661181&amp;sr=8-1-spons&amp;psc=1&amp;spLa=ZW5jcnlwdGVkUXVhbGlmaWVyPUEzTTBPVERMUUYyQUNDJmVuY3J5cHRlZElkPUEwNTIyNDA0M1VPQUZYSkZUU0VWVCZlbmNyeXB0ZWRBZElkPUEwMTk0OTgzSDJGTkFFSlMzSzNWJndpZGdldE5hbWU9c3BfYXRmJmFjdGlvbj1jbGlja1JlZGlyZWN0JmRvTm90TG9nQ2xpY2s9dHJ1ZQ==" TargetMode="External"/><Relationship Id="rId23" Type="http://schemas.openxmlformats.org/officeDocument/2006/relationships/hyperlink" Target="https://www.amazon.co.uk/SUYIZN-Plastic-Strength-Textured-Handles/dp/B01L1GIOI6/ref=sr_1_7?dchild=1&amp;keywords=Mini+clamps&amp;qid=1597661497&amp;sr=8-7" TargetMode="External"/><Relationship Id="rId28" Type="http://schemas.openxmlformats.org/officeDocument/2006/relationships/hyperlink" Target="https://www.amazon.co.uk/Pllieay-Sculpting-Different-Indentation-Double-Ended/dp/B075V29TWH/ref=sr_1_2_sspa?dchild=1&amp;keywords=Small+modeling+tools%2Fdentistry+tools+for+sculpting&amp;qid=1597661620&amp;sr=8-2-spons&amp;psc=1&amp;spLa=ZW5jcnlwdGVkUXVhbGlmaWVyPUEzNFE2UDAzWldQQUk5JmVuY3J5cHRlZElkPUEwMTUyMjkyMzJIVTZXUk9TU0Q0QSZlbmNyeXB0ZWRBZElkPUEwODY3NjU3MVAwSThIODhTMjZMSSZ3aWRnZXROYW1lPXNwX210ZiZhY3Rpb249Y2xpY2tSZWRpcmVjdCZkb05vdExvZ0NsaWNrPXRydWU=" TargetMode="External"/><Relationship Id="rId36" Type="http://schemas.openxmlformats.org/officeDocument/2006/relationships/hyperlink" Target="https://www.amazon.co.uk/Loctite-2352643-Universal-Ceramics-Transparent/dp/B07FGNP34Z/ref=sr_1_1_sspa?dchild=1&amp;keywords=Super+glue&amp;qid=1597661936&amp;sr=8-1-spons&amp;psc=1&amp;spLa=ZW5jcnlwdGVkUXVhbGlmaWVyPUExNEVXOUhZUE1DUVM1JmVuY3J5cHRlZElkPUEwMDk2MzI3RVBVWUZSRjlYVzVOJmVuY3J5cHRlZEFkSWQ9QTAyMTczNDIyVk1DWENNNlJISTc2JndpZGdldE5hbWU9c3BfYXRmJmFjdGlvbj1jbGlja1JlZGlyZWN0JmRvTm90TG9nQ2xpY2s9dHJ1ZQ==" TargetMode="External"/><Relationship Id="rId10" Type="http://schemas.openxmlformats.org/officeDocument/2006/relationships/hyperlink" Target="https://www.amazon.co.uk/Helix-Oxford-31cm-degree-Squares/dp/B00CPT6XEQ/ref=sxin_7_ac_d_rm?ac_md=1-1-bGFyZ2Ugc2V0IHNxdWFyZQ%3D%3D-ac_d_rm&amp;cv_ct_cx=set+square&amp;dchild=1&amp;keywords=set+square&amp;pd_rd_i=B00CPT6XEQ&amp;pd_rd_r=79d214c5-d93f-45db-b4a5-d20695cd27a6&amp;pd_rd_w=wH1ul&amp;pd_rd_wg=TpNve&amp;pf_rd_p=0c799c14-fd2d-4652-a647-3581649b0ff7&amp;pf_rd_r=NEYQX65WJWJJV1WTS8NG&amp;psc=1&amp;qid=1597660988&amp;sr=1-2-fe323411-17bb-433b-b2f8-c44f2e1370d4" TargetMode="External"/><Relationship Id="rId19" Type="http://schemas.openxmlformats.org/officeDocument/2006/relationships/hyperlink" Target="https://www.amazon.co.uk/atolla-Measure-Distance-Digital-Waterproof/dp/B083VT3T1D/ref=sr_1_1_sspa?dchild=1&amp;keywords=A+tape+measure+%2810m%29+or+Disto+laser&amp;qid=1597661320&amp;sr=8-1-spons&amp;psc=1&amp;smid=A2SEZFS9INXZ6E&amp;spLa=ZW5jcnlwdGVkUXVhbGlmaWVyPUExUjEwOE82TjBTRjM4JmVuY3J5cHRlZElkPUEwNjg4NDQxNE1OWEpSRTZRUjUwJmVuY3J5cHRlZEFkSWQ9QTA5ODkwNjUyMEFORTRIQUxBTzhXJndpZGdldE5hbWU9c3BfYXRmJmFjdGlvbj1jbGlja1JlZGlyZWN0JmRvTm90TG9nQ2xpY2s9dHJ1ZQ==" TargetMode="External"/><Relationship Id="rId31" Type="http://schemas.openxmlformats.org/officeDocument/2006/relationships/hyperlink" Target="https://www.amazon.co.uk/HP-6020-Printer-Wireless-Printing/dp/B086LRTY7X/ref=sr_1_3?dchild=1&amp;keywords=colour+printer&amp;qid=1597661726&amp;sr=8-3" TargetMode="External"/><Relationship Id="rId44" Type="http://schemas.openxmlformats.org/officeDocument/2006/relationships/hyperlink" Target="https://www.amazon.co.uk/Loxley-Artists-Compressed-Charcoal-Black/dp/B01N6ANO63/ref=sr_1_1_sspa?dchild=1&amp;keywords=artist+Charcoal&amp;qid=1597662385&amp;sr=8-1-spons&amp;psc=1&amp;spLa=ZW5jcnlwdGVkUXVhbGlmaWVyPUEzUEhCSTVOQkJTMjNRJmVuY3J5cHRlZElkPUEwMjA3NTYwMk80TEJEMFJQUjdWSCZlbmNyeXB0ZWRBZElkPUEwMjI3Njc3UzUyREJJQjhZNjQ0JndpZGdldE5hbWU9c3BfYXRmJmFjdGlvbj1jbGlja1JlZGlyZWN0JmRvTm90TG9nQ2xpY2s9dHJ1ZQ==" TargetMode="External"/><Relationship Id="rId4" Type="http://schemas.openxmlformats.org/officeDocument/2006/relationships/hyperlink" Target="https://www.amazon.co.uk/Vest-Yellow-Orange-Small-Brace/dp/B006ZXR10I/ref=sr_1_6?crid=I0G6RHWXUZTI&amp;dchild=1&amp;keywords=hi+vis+vest&amp;qid=1597660576&amp;sprefix=hi+vis+%2Caps%2C152&amp;sr=8-6" TargetMode="External"/><Relationship Id="rId9" Type="http://schemas.openxmlformats.org/officeDocument/2006/relationships/hyperlink" Target="https://www.amazon.co.uk/SG-Education-ADS2M8-Adjustable-Square/dp/B0756RFHWW/ref=sr_1_5?dchild=1&amp;keywords=Adjustable+set+square&amp;qid=1597660960&amp;sr=8-5" TargetMode="External"/><Relationship Id="rId14" Type="http://schemas.openxmlformats.org/officeDocument/2006/relationships/hyperlink" Target="https://www.amazon.co.uk/Super-Sculpey-Polymer-Clay-Beige/dp/B0026C1T8C/ref=sr_1_3?dchild=1&amp;keywords=Modeling+material+%E2%80%93+Sculpey%2Ffimo%2Fmilliput+%28Sculpey+is+best%29%29&amp;qid=1597661120&amp;quartzVehicle=842-813&amp;replacementKeywords=modeling+material+%E2%80%93+sculpey%2Ffimo%2Fmilliput+%28sculpey+best%29%29&amp;sr=8-3" TargetMode="External"/><Relationship Id="rId22" Type="http://schemas.openxmlformats.org/officeDocument/2006/relationships/hyperlink" Target="https://www.amazon.co.uk/Fineliner-Sketching-Drafting-Documents-Scrapbooking/dp/B076J6HFJG/ref=sr_1_2_sspa?dchild=1&amp;keywords=Drawing+pens+black+ink&amp;qid=1597661473&amp;sr=8-2-spons&amp;psc=1&amp;spLa=ZW5jcnlwdGVkUXVhbGlmaWVyPUEzMkczVUdRTFlRQk9OJmVuY3J5cHRlZElkPUEwNzE0MzI0RjFETURBTEVSS05OJmVuY3J5cHRlZEFkSWQ9QTA2NDM2MTMzRkZOTUtCRDNLNDJKJndpZGdldE5hbWU9c3BfYXRmJmFjdGlvbj1jbGlja1JlZGlyZWN0JmRvTm90TG9nQ2xpY2s9dHJ1ZQ==" TargetMode="External"/><Relationship Id="rId27" Type="http://schemas.openxmlformats.org/officeDocument/2006/relationships/hyperlink" Target="https://www.amazon.co.uk/Jewelry-Beading-Cutting-Wrapping-Supplies/dp/B0863383JS/ref=sr_1_4_sspa?dchild=1&amp;keywords=Wire+cutters+and+pliers+%28various%29&amp;qid=1597661593&amp;sr=8-4-spons&amp;psc=1&amp;spLa=ZW5jcnlwdGVkUXVhbGlmaWVyPUEzR1hNRFU0ODRYQTJLJmVuY3J5cHRlZElkPUEwNTAwODEzMlhTTEVUUjg4WDFHRSZlbmNyeXB0ZWRBZElkPUEwNTU0OTczMlQ4RzFTTTJHOFhLNiZ3aWRnZXROYW1lPXNwX2F0ZiZhY3Rpb249Y2xpY2tSZWRpcmVjdCZkb05vdExvZ0NsaWNrPXRydWU=" TargetMode="External"/><Relationship Id="rId30" Type="http://schemas.openxmlformats.org/officeDocument/2006/relationships/hyperlink" Target="https://www.amazon.co.uk/nuoshen-Palette-Acrylic-Watercolor-7-87inch/dp/B0819C279Z/ref=sr_1_1_sspa?dchild=1&amp;keywords=Painters%E2%80%99+palette&amp;qid=1597661659&amp;sr=8-1-spons&amp;psc=1&amp;spLa=ZW5jcnlwdGVkUXVhbGlmaWVyPUExQkROWUVQVjREVEFNJmVuY3J5cHRlZElkPUEwOTQ2MTk1MjJXNUQyV05MUFlBSSZlbmNyeXB0ZWRBZElkPUEwMDIwNDg5M0JJUFlaODZFMTRZSCZ3aWRnZXROYW1lPXNwX2F0ZiZhY3Rpb249Y2xpY2tSZWRpcmVjdCZkb05vdExvZ0NsaWNrPXRydWU=" TargetMode="External"/><Relationship Id="rId35" Type="http://schemas.openxmlformats.org/officeDocument/2006/relationships/hyperlink" Target="https://www.amazon.co.uk/ArtWay-Strong-PVA-Glue-Medium/dp/B07N6H8T4V/ref=sr_1_7?dchild=1&amp;keywords=Strong+PVA&amp;qid=1597661905&amp;sr=8-7" TargetMode="External"/><Relationship Id="rId43" Type="http://schemas.openxmlformats.org/officeDocument/2006/relationships/hyperlink" Target="https://www.amazon.co.uk/Liquitex-101048-Basics-Acrylic-Colors/dp/B00251I66C/ref=sr_1_fkmr2_2?dchild=1&amp;keywords=Acrylic+paints+%28deco-art+or+liquidex+%E2%80%93+matt+finish+ideally%29&amp;qid=1597662346&amp;sr=8-2-fkmr2"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nickhernbooks.co.uk/harm" TargetMode="External"/><Relationship Id="rId13" Type="http://schemas.openxmlformats.org/officeDocument/2006/relationships/hyperlink" Target="https://www.amazon.co.uk/Jungle-Faber-Drama-Joe-Robertson/dp/0571350186/ref=sr_1_1?dchild=1&amp;keywords=the+jungle+joe+murphy&amp;qid=1620032022&amp;sr=8-1" TargetMode="External"/><Relationship Id="rId18" Type="http://schemas.openxmlformats.org/officeDocument/2006/relationships/hyperlink" Target="https://www.apple.com/uk/shop/buy-mac/macbook-air" TargetMode="External"/><Relationship Id="rId3" Type="http://schemas.openxmlformats.org/officeDocument/2006/relationships/hyperlink" Target="https://smile.amazon.co.uk/Into-Woods-Stories-Work-Tell/dp/0141978104/ref=sr_1_1?dchild=1&amp;keywords=john+yorke+into+the+woods&amp;qid=1620031149&amp;sr=8-1" TargetMode="External"/><Relationship Id="rId21" Type="http://schemas.openxmlformats.org/officeDocument/2006/relationships/hyperlink" Target="https://www.amazon.co.uk/Every-Brilliant-Thing-Oberon-Modern/dp/1783191430/ref=sr_1_1?crid=3SIPNXOG5E34W&amp;dchild=1&amp;keywords=every+brilliant+thing+duncan+macmillan&amp;qid=1620031977&amp;sprefix=duncan+macmillan+every+brilli%2Caps%2C146&amp;sr=8-1" TargetMode="External"/><Relationship Id="rId7" Type="http://schemas.openxmlformats.org/officeDocument/2006/relationships/hyperlink" Target="https://www.nickhernbooks.co.uk/jerusalem" TargetMode="External"/><Relationship Id="rId12" Type="http://schemas.openxmlformats.org/officeDocument/2006/relationships/hyperlink" Target="https://www.amazon.co.uk/Meet-Me-Dawn-Faber-Drama/dp/0571341241/ref=sr_1_1?dchild=1&amp;keywords=zinnie+harris+meet+me+at+dawn&amp;qid=1620031835&amp;sr=8-1" TargetMode="External"/><Relationship Id="rId17" Type="http://schemas.openxmlformats.org/officeDocument/2006/relationships/hyperlink" Target="https://www.currys.co.uk/gbuk/computing/laptops/laptops/acer-aspire-5-a514-52-14-laptop-intel-core-i3-128-gb-ssd-silver-10198634-pdt.html" TargetMode="External"/><Relationship Id="rId2" Type="http://schemas.openxmlformats.org/officeDocument/2006/relationships/hyperlink" Target="https://smile.amazon.co.uk/Secret-Life-Plays-Steve-Waters/dp/1848420005/ref=sr_1_1?dchild=1&amp;keywords=Steve+Waters+the+secret+life+of+plays&amp;qid=1620031060&amp;sr=8-1" TargetMode="External"/><Relationship Id="rId16" Type="http://schemas.openxmlformats.org/officeDocument/2006/relationships/hyperlink" Target="https://www.currys.co.uk/gbuk/computing/laptops/laptops/hp-pavilion-15-cw1507sa-15-6-amd-ryzen-5-laptop-256-gb-ssd-silver-10193352-pdt.html" TargetMode="External"/><Relationship Id="rId20" Type="http://schemas.openxmlformats.org/officeDocument/2006/relationships/hyperlink" Target="https://smile.amazon.co.uk/Poetics-Penguin-Classics-Aristotle/dp/0140446362/ref=sr_1_1?dchild=1&amp;keywords=Aristotle%3A+Poetics&amp;qid=1620030503&amp;sr=8-1" TargetMode="External"/><Relationship Id="rId1" Type="http://schemas.openxmlformats.org/officeDocument/2006/relationships/hyperlink" Target="https://smile.amazon.co.uk/Drama-Handbook-Reading-Luckhurst-Paperback/dp/B00NPMU1Q8/ref=sr_1_1?dchild=1&amp;keywords=Lennard+and+Luckhurst&amp;qid=1620030934&amp;sr=8-1" TargetMode="External"/><Relationship Id="rId6" Type="http://schemas.openxmlformats.org/officeDocument/2006/relationships/hyperlink" Target="https://www.nickhernbooks.co.uk/london-road" TargetMode="External"/><Relationship Id="rId11" Type="http://schemas.openxmlformats.org/officeDocument/2006/relationships/hyperlink" Target="https://www.nickhernbooks.co.uk/oil" TargetMode="External"/><Relationship Id="rId5" Type="http://schemas.openxmlformats.org/officeDocument/2006/relationships/hyperlink" Target="https://smile.amazon.co.uk/Revolt-Said-Revolt-Oberon-Modern/dp/1783197633/ref=sr_1_1?dchild=1&amp;keywords=alice+birch+revolt&amp;qid=1620031664&amp;sr=8-1" TargetMode="External"/><Relationship Id="rId15" Type="http://schemas.openxmlformats.org/officeDocument/2006/relationships/hyperlink" Target="https://smile.amazon.co.uk/Sing-Heart-Lads-Modern-Plays/dp/0713682825/ref=sr_1_1?dchild=1&amp;keywords=roy+williams%3A+sing+yer+heart+out&amp;qid=1620032158&amp;sr=8-1" TargetMode="External"/><Relationship Id="rId10" Type="http://schemas.openxmlformats.org/officeDocument/2006/relationships/hyperlink" Target="https://www.nickhernbooks.co.uk/the-writer" TargetMode="External"/><Relationship Id="rId19" Type="http://schemas.openxmlformats.org/officeDocument/2006/relationships/hyperlink" Target="https://www.apple.com/uk/shop/buy-mac/macbook-air" TargetMode="External"/><Relationship Id="rId4" Type="http://schemas.openxmlformats.org/officeDocument/2006/relationships/hyperlink" Target="https://www.nickhernbooks.co.uk/albion" TargetMode="External"/><Relationship Id="rId9" Type="http://schemas.openxmlformats.org/officeDocument/2006/relationships/hyperlink" Target="https://www.nickhernbooks.co.uk/ear-for-eye" TargetMode="External"/><Relationship Id="rId14" Type="http://schemas.openxmlformats.org/officeDocument/2006/relationships/hyperlink" Target="https://www.nickhernbooks.co.uk/the-funeral-director" TargetMode="External"/><Relationship Id="rId22"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2"/>
  <sheetViews>
    <sheetView tabSelected="1" topLeftCell="A25" zoomScale="85" zoomScaleNormal="75" workbookViewId="0">
      <selection activeCell="C3" sqref="C3:E3"/>
    </sheetView>
  </sheetViews>
  <sheetFormatPr defaultRowHeight="15" customHeight="1" x14ac:dyDescent="0.35"/>
  <cols>
    <col min="1" max="1" width="0.85546875" style="4" customWidth="1"/>
    <col min="2" max="2" width="45.42578125" style="4" customWidth="1"/>
    <col min="3" max="3" width="38.140625" style="4" customWidth="1"/>
    <col min="4" max="4" width="18" style="4" customWidth="1"/>
    <col min="5" max="5" width="20" style="38" customWidth="1"/>
    <col min="6" max="6" width="0.5703125" style="4" customWidth="1"/>
    <col min="7" max="7" width="9.140625" style="4"/>
    <col min="8" max="8" width="14.42578125" style="4" bestFit="1" customWidth="1"/>
    <col min="9" max="11" width="9.140625" style="4"/>
    <col min="12" max="12" width="28.42578125" style="4" customWidth="1"/>
    <col min="13" max="13" width="18.7109375" style="97" customWidth="1"/>
    <col min="14" max="14" width="9.140625" style="4"/>
    <col min="15" max="15" width="16" style="97" customWidth="1"/>
    <col min="16" max="16384" width="9.140625" style="4"/>
  </cols>
  <sheetData>
    <row r="1" spans="1:15" ht="82.5" customHeight="1" x14ac:dyDescent="0.3">
      <c r="A1" s="1"/>
      <c r="B1" s="144"/>
      <c r="C1" s="144"/>
      <c r="D1" s="144"/>
      <c r="E1" s="144"/>
      <c r="F1" s="3"/>
    </row>
    <row r="2" spans="1:15" ht="21" customHeight="1" thickBot="1" x14ac:dyDescent="0.35">
      <c r="A2" s="1"/>
      <c r="B2" s="145" t="s">
        <v>0</v>
      </c>
      <c r="C2" s="145"/>
      <c r="D2" s="145"/>
      <c r="E2" s="145"/>
      <c r="F2" s="3"/>
    </row>
    <row r="3" spans="1:15" ht="20.25" customHeight="1" thickBot="1" x14ac:dyDescent="0.4">
      <c r="A3" s="1"/>
      <c r="B3" s="74" t="s">
        <v>1</v>
      </c>
      <c r="C3" s="151" t="s">
        <v>2</v>
      </c>
      <c r="D3" s="152"/>
      <c r="E3" s="153"/>
      <c r="F3" s="3"/>
    </row>
    <row r="4" spans="1:15" s="7" customFormat="1" ht="20.25" customHeight="1" thickBot="1" x14ac:dyDescent="0.4">
      <c r="A4" s="5"/>
      <c r="B4" s="74" t="s">
        <v>3</v>
      </c>
      <c r="C4" s="154"/>
      <c r="D4" s="155"/>
      <c r="E4" s="156"/>
      <c r="F4" s="6"/>
      <c r="M4" s="98"/>
      <c r="O4" s="98"/>
    </row>
    <row r="5" spans="1:15" s="61" customFormat="1" ht="23.25" customHeight="1" x14ac:dyDescent="0.2">
      <c r="A5" s="59"/>
      <c r="B5" s="150" t="s">
        <v>4</v>
      </c>
      <c r="C5" s="150"/>
      <c r="D5" s="150"/>
      <c r="E5" s="150"/>
      <c r="F5" s="60"/>
      <c r="M5" s="99"/>
      <c r="O5" s="99"/>
    </row>
    <row r="6" spans="1:15" ht="2.25" customHeight="1" x14ac:dyDescent="0.35">
      <c r="A6" s="1"/>
      <c r="B6" s="2"/>
      <c r="C6" s="2"/>
      <c r="D6" s="2"/>
      <c r="E6" s="37"/>
      <c r="F6" s="3"/>
    </row>
    <row r="7" spans="1:15" ht="30" customHeight="1" x14ac:dyDescent="0.35">
      <c r="A7" s="1"/>
      <c r="B7" s="8" t="s">
        <v>5</v>
      </c>
      <c r="C7" s="9" t="s">
        <v>6</v>
      </c>
      <c r="D7" s="9" t="s">
        <v>7</v>
      </c>
      <c r="E7" s="51" t="s">
        <v>8</v>
      </c>
      <c r="F7" s="3"/>
      <c r="H7" s="11"/>
      <c r="M7" s="104" t="s">
        <v>9</v>
      </c>
      <c r="N7" s="105" t="s">
        <v>10</v>
      </c>
      <c r="O7" s="104" t="s">
        <v>11</v>
      </c>
    </row>
    <row r="8" spans="1:15" ht="15" customHeight="1" thickBot="1" x14ac:dyDescent="0.4">
      <c r="A8" s="1"/>
      <c r="B8" s="115"/>
      <c r="C8" s="12"/>
      <c r="D8" s="12"/>
      <c r="E8" s="39"/>
      <c r="F8" s="3"/>
      <c r="H8" s="11"/>
      <c r="L8" s="4" t="s">
        <v>12</v>
      </c>
      <c r="M8" s="97">
        <v>0</v>
      </c>
      <c r="N8" s="4">
        <v>0</v>
      </c>
      <c r="O8" s="97">
        <v>0</v>
      </c>
    </row>
    <row r="9" spans="1:15" ht="16.5" customHeight="1" thickBot="1" x14ac:dyDescent="0.4">
      <c r="A9" s="1"/>
      <c r="B9" s="115" t="s">
        <v>13</v>
      </c>
      <c r="C9" s="13">
        <f>IF(D9&gt;0,E9/D9,0)</f>
        <v>379.72360248447205</v>
      </c>
      <c r="D9" s="107">
        <f>VLOOKUP(C3,L8:N14,3,FALSE)</f>
        <v>46</v>
      </c>
      <c r="E9" s="39">
        <f>+Accommodation!E18</f>
        <v>17467.285714285714</v>
      </c>
      <c r="F9" s="3"/>
      <c r="H9" s="11"/>
      <c r="L9" s="4" t="s">
        <v>2</v>
      </c>
      <c r="M9" s="97">
        <v>26510</v>
      </c>
      <c r="N9" s="4">
        <v>46</v>
      </c>
      <c r="O9" s="97">
        <f>+'Acting Equipment List'!D78</f>
        <v>1596.1666666666665</v>
      </c>
    </row>
    <row r="10" spans="1:15" ht="18" customHeight="1" x14ac:dyDescent="0.35">
      <c r="A10" s="1"/>
      <c r="B10" s="115" t="s">
        <v>14</v>
      </c>
      <c r="C10" s="13">
        <v>100</v>
      </c>
      <c r="D10" s="10">
        <f>+D9</f>
        <v>46</v>
      </c>
      <c r="E10" s="39">
        <f>C10*D10</f>
        <v>4600</v>
      </c>
      <c r="F10" s="3"/>
      <c r="H10" s="11"/>
      <c r="L10" s="4" t="s">
        <v>15</v>
      </c>
      <c r="M10" s="97">
        <v>25500</v>
      </c>
      <c r="N10" s="4">
        <v>42</v>
      </c>
      <c r="O10" s="97">
        <f>+'Voice Equipment List'!B41</f>
        <v>1448</v>
      </c>
    </row>
    <row r="11" spans="1:15" ht="18" customHeight="1" x14ac:dyDescent="0.35">
      <c r="A11" s="1"/>
      <c r="B11" s="115" t="s">
        <v>16</v>
      </c>
      <c r="C11" s="13">
        <v>62</v>
      </c>
      <c r="D11" s="10">
        <f>+D9</f>
        <v>46</v>
      </c>
      <c r="E11" s="39">
        <f>C11*D11</f>
        <v>2852</v>
      </c>
      <c r="F11" s="3"/>
      <c r="L11" s="4" t="s">
        <v>17</v>
      </c>
      <c r="M11" s="97">
        <v>25500</v>
      </c>
      <c r="N11" s="4">
        <v>42</v>
      </c>
      <c r="O11" s="97">
        <f>+'Drama Directing Equipment List'!B36</f>
        <v>873</v>
      </c>
    </row>
    <row r="12" spans="1:15" ht="19.5" customHeight="1" x14ac:dyDescent="0.35">
      <c r="A12" s="1"/>
      <c r="B12" s="115" t="s">
        <v>18</v>
      </c>
      <c r="C12" s="13">
        <v>30</v>
      </c>
      <c r="D12" s="10">
        <f>+D9</f>
        <v>46</v>
      </c>
      <c r="E12" s="39">
        <f>C12*D12</f>
        <v>1380</v>
      </c>
      <c r="F12" s="3"/>
      <c r="L12" s="4" t="s">
        <v>19</v>
      </c>
      <c r="M12" s="97">
        <v>25500</v>
      </c>
      <c r="N12" s="4">
        <v>42</v>
      </c>
      <c r="O12" s="97">
        <f>+'Drama Writing'!D48</f>
        <v>861.78</v>
      </c>
    </row>
    <row r="13" spans="1:15" ht="19.5" customHeight="1" x14ac:dyDescent="0.35">
      <c r="A13" s="1"/>
      <c r="B13" s="115" t="s">
        <v>20</v>
      </c>
      <c r="C13" s="13">
        <v>5</v>
      </c>
      <c r="D13" s="10">
        <f>+D9</f>
        <v>46</v>
      </c>
      <c r="E13" s="39">
        <f>C13*D13</f>
        <v>230</v>
      </c>
      <c r="F13" s="3"/>
      <c r="L13" s="4" t="s">
        <v>21</v>
      </c>
      <c r="M13" s="97">
        <v>25500</v>
      </c>
      <c r="N13" s="4">
        <v>42</v>
      </c>
      <c r="O13" s="97">
        <f>+'Performance Design'!C82</f>
        <v>1396</v>
      </c>
    </row>
    <row r="14" spans="1:15" ht="19.5" customHeight="1" x14ac:dyDescent="0.35">
      <c r="A14" s="1"/>
      <c r="B14" s="115" t="s">
        <v>22</v>
      </c>
      <c r="C14" s="13"/>
      <c r="D14" s="10"/>
      <c r="E14" s="39">
        <v>50</v>
      </c>
      <c r="F14" s="3"/>
      <c r="L14" s="4" t="s">
        <v>24</v>
      </c>
      <c r="M14" s="97">
        <v>25500</v>
      </c>
      <c r="N14" s="4">
        <v>42</v>
      </c>
      <c r="O14" s="97">
        <f>+'Acting Equipment List'!D78</f>
        <v>1596.1666666666665</v>
      </c>
    </row>
    <row r="15" spans="1:15" ht="19.5" customHeight="1" x14ac:dyDescent="0.35">
      <c r="A15" s="1"/>
      <c r="B15" s="115" t="s">
        <v>23</v>
      </c>
      <c r="C15" s="13"/>
      <c r="D15" s="10"/>
      <c r="E15" s="39">
        <f>VLOOKUP(C3,L8:O14,4,FALSE)</f>
        <v>1596.1666666666665</v>
      </c>
      <c r="F15" s="3"/>
    </row>
    <row r="16" spans="1:15" ht="16.5" customHeight="1" x14ac:dyDescent="0.35">
      <c r="A16" s="1" t="s">
        <v>25</v>
      </c>
      <c r="B16" s="115" t="s">
        <v>26</v>
      </c>
      <c r="C16" s="13"/>
      <c r="D16" s="10"/>
      <c r="E16" s="39">
        <v>1164</v>
      </c>
      <c r="F16" s="3"/>
      <c r="G16" s="73" t="s">
        <v>27</v>
      </c>
    </row>
    <row r="17" spans="1:15" ht="16.5" customHeight="1" x14ac:dyDescent="0.35">
      <c r="A17" s="1"/>
      <c r="B17" s="115" t="s">
        <v>28</v>
      </c>
      <c r="C17" s="14"/>
      <c r="D17" s="12"/>
      <c r="E17" s="39">
        <v>490</v>
      </c>
      <c r="F17" s="3"/>
      <c r="G17" s="73" t="s">
        <v>29</v>
      </c>
    </row>
    <row r="18" spans="1:15" ht="16.5" customHeight="1" x14ac:dyDescent="0.35">
      <c r="A18" s="1"/>
      <c r="B18" s="115" t="s">
        <v>30</v>
      </c>
      <c r="C18" s="14"/>
      <c r="D18" s="12"/>
      <c r="E18" s="39">
        <v>200</v>
      </c>
      <c r="F18" s="3"/>
    </row>
    <row r="19" spans="1:15" ht="16.5" customHeight="1" x14ac:dyDescent="0.35">
      <c r="A19" s="1"/>
      <c r="B19" s="52"/>
      <c r="C19" s="53"/>
      <c r="D19" s="54"/>
      <c r="E19" s="55"/>
      <c r="F19" s="3"/>
    </row>
    <row r="20" spans="1:15" ht="18" customHeight="1" x14ac:dyDescent="0.35">
      <c r="A20" s="1"/>
      <c r="B20" s="115" t="s">
        <v>31</v>
      </c>
      <c r="C20" s="12"/>
      <c r="D20" s="15" t="s">
        <v>8</v>
      </c>
      <c r="E20" s="39">
        <f>SUM(E9:E19)</f>
        <v>30029.452380952382</v>
      </c>
      <c r="F20" s="3"/>
    </row>
    <row r="21" spans="1:15" ht="15" customHeight="1" x14ac:dyDescent="0.35">
      <c r="A21" s="1"/>
      <c r="B21" s="12"/>
      <c r="C21" s="12"/>
      <c r="D21" s="12"/>
      <c r="E21" s="39"/>
      <c r="F21" s="3"/>
    </row>
    <row r="22" spans="1:15" ht="34.5" customHeight="1" x14ac:dyDescent="0.35">
      <c r="A22" s="1"/>
      <c r="B22" s="149" t="s">
        <v>32</v>
      </c>
      <c r="C22" s="149"/>
      <c r="D22" s="16" t="s">
        <v>8</v>
      </c>
      <c r="E22" s="106">
        <f>VLOOKUP(C3,L8:M14,2,FALSE)</f>
        <v>26510</v>
      </c>
      <c r="F22" s="3"/>
    </row>
    <row r="23" spans="1:15" ht="15" customHeight="1" x14ac:dyDescent="0.35">
      <c r="A23" s="1"/>
      <c r="B23" s="115"/>
      <c r="C23" s="115"/>
      <c r="D23" s="12"/>
      <c r="E23" s="40"/>
      <c r="F23" s="3"/>
    </row>
    <row r="24" spans="1:15" ht="15" customHeight="1" x14ac:dyDescent="0.35">
      <c r="A24" s="1"/>
      <c r="B24" s="115" t="s">
        <v>33</v>
      </c>
      <c r="C24" s="115"/>
      <c r="D24" s="12"/>
      <c r="E24" s="39"/>
      <c r="F24" s="3"/>
    </row>
    <row r="25" spans="1:15" ht="20.25" customHeight="1" x14ac:dyDescent="0.35">
      <c r="A25" s="1"/>
      <c r="B25" s="82">
        <v>2</v>
      </c>
      <c r="C25" s="10" t="s">
        <v>34</v>
      </c>
      <c r="D25" s="83">
        <v>1000</v>
      </c>
      <c r="E25" s="41">
        <f>+B25*D25</f>
        <v>2000</v>
      </c>
      <c r="F25" s="3"/>
    </row>
    <row r="26" spans="1:15" ht="20.25" customHeight="1" x14ac:dyDescent="0.35">
      <c r="A26" s="1"/>
      <c r="B26" s="115"/>
      <c r="C26" s="115" t="s">
        <v>35</v>
      </c>
      <c r="D26" s="62" t="s">
        <v>8</v>
      </c>
      <c r="E26" s="41"/>
      <c r="F26" s="3"/>
    </row>
    <row r="27" spans="1:15" ht="24" customHeight="1" x14ac:dyDescent="0.35">
      <c r="A27" s="1"/>
      <c r="B27" s="115"/>
      <c r="C27" s="115"/>
      <c r="D27" s="17"/>
      <c r="E27" s="58">
        <f>SUM(D27:D27)</f>
        <v>0</v>
      </c>
      <c r="F27" s="3"/>
    </row>
    <row r="28" spans="1:15" s="69" customFormat="1" ht="21.75" customHeight="1" thickBot="1" x14ac:dyDescent="0.4">
      <c r="A28" s="63"/>
      <c r="B28" s="64" t="s">
        <v>36</v>
      </c>
      <c r="C28" s="65"/>
      <c r="D28" s="66" t="s">
        <v>8</v>
      </c>
      <c r="E28" s="67">
        <f>SUM(E20:E27)</f>
        <v>58539.452380952382</v>
      </c>
      <c r="F28" s="68"/>
      <c r="M28" s="100"/>
      <c r="O28" s="100"/>
    </row>
    <row r="29" spans="1:15" ht="15" customHeight="1" x14ac:dyDescent="0.35">
      <c r="A29" s="1"/>
      <c r="B29" s="12"/>
      <c r="C29" s="12"/>
      <c r="D29" s="12"/>
      <c r="E29" s="39"/>
      <c r="F29" s="3"/>
    </row>
    <row r="30" spans="1:15" s="7" customFormat="1" ht="30" customHeight="1" x14ac:dyDescent="0.2">
      <c r="A30" s="5"/>
      <c r="B30" s="148" t="s">
        <v>37</v>
      </c>
      <c r="C30" s="148"/>
      <c r="D30" s="148"/>
      <c r="E30" s="148"/>
      <c r="F30" s="6"/>
      <c r="M30" s="98"/>
      <c r="O30" s="98"/>
    </row>
    <row r="31" spans="1:15" ht="19.5" customHeight="1" x14ac:dyDescent="0.35">
      <c r="A31" s="1"/>
      <c r="B31" s="161" t="s">
        <v>38</v>
      </c>
      <c r="C31" s="161"/>
      <c r="D31" s="12"/>
      <c r="E31" s="56"/>
      <c r="F31" s="3"/>
    </row>
    <row r="32" spans="1:15" ht="19.5" customHeight="1" x14ac:dyDescent="0.35">
      <c r="A32" s="1"/>
      <c r="B32" s="161" t="s">
        <v>39</v>
      </c>
      <c r="C32" s="161"/>
      <c r="D32" s="12"/>
      <c r="E32" s="57"/>
      <c r="F32" s="18"/>
    </row>
    <row r="33" spans="1:15" ht="9.75" customHeight="1" x14ac:dyDescent="0.35">
      <c r="A33" s="1"/>
      <c r="B33" s="12"/>
      <c r="C33" s="12"/>
      <c r="D33" s="12"/>
      <c r="E33" s="42"/>
      <c r="F33" s="3"/>
    </row>
    <row r="34" spans="1:15" s="69" customFormat="1" ht="30" customHeight="1" thickBot="1" x14ac:dyDescent="0.4">
      <c r="A34" s="63"/>
      <c r="B34" s="162" t="s">
        <v>40</v>
      </c>
      <c r="C34" s="162"/>
      <c r="D34" s="66" t="s">
        <v>8</v>
      </c>
      <c r="E34" s="67">
        <f>E28-E31-E32</f>
        <v>58539.452380952382</v>
      </c>
      <c r="F34" s="68"/>
      <c r="M34" s="100"/>
      <c r="O34" s="100"/>
    </row>
    <row r="35" spans="1:15" ht="9.75" customHeight="1" x14ac:dyDescent="0.35">
      <c r="A35" s="1"/>
      <c r="B35" s="12"/>
      <c r="C35" s="12"/>
      <c r="D35" s="12"/>
      <c r="E35" s="39"/>
      <c r="F35" s="3"/>
    </row>
    <row r="36" spans="1:15" ht="36.75" customHeight="1" x14ac:dyDescent="0.35">
      <c r="A36" s="1"/>
      <c r="B36" s="114" t="s">
        <v>41</v>
      </c>
      <c r="C36" s="10" t="s">
        <v>42</v>
      </c>
      <c r="D36" s="10">
        <v>1.4</v>
      </c>
      <c r="E36" s="39"/>
      <c r="F36" s="3"/>
      <c r="G36" s="4" t="s">
        <v>43</v>
      </c>
    </row>
    <row r="37" spans="1:15" ht="21.75" customHeight="1" x14ac:dyDescent="0.35">
      <c r="A37" s="1"/>
      <c r="C37" s="12"/>
      <c r="D37" s="12"/>
      <c r="E37" s="39"/>
      <c r="F37" s="3"/>
    </row>
    <row r="38" spans="1:15" s="69" customFormat="1" ht="21.75" customHeight="1" x14ac:dyDescent="0.35">
      <c r="A38" s="63"/>
      <c r="B38" s="163" t="s">
        <v>44</v>
      </c>
      <c r="C38" s="163"/>
      <c r="D38" s="70" t="s">
        <v>45</v>
      </c>
      <c r="E38" s="71">
        <f>E34*D36</f>
        <v>81955.233333333323</v>
      </c>
      <c r="F38" s="68"/>
      <c r="M38" s="100"/>
      <c r="O38" s="100"/>
    </row>
    <row r="39" spans="1:15" s="69" customFormat="1" ht="36.75" customHeight="1" x14ac:dyDescent="0.35">
      <c r="A39" s="63"/>
      <c r="B39" s="165" t="s">
        <v>46</v>
      </c>
      <c r="C39" s="165"/>
      <c r="D39" s="70"/>
      <c r="E39" s="71"/>
      <c r="F39" s="68"/>
      <c r="M39" s="100"/>
      <c r="O39" s="100"/>
    </row>
    <row r="40" spans="1:15" s="69" customFormat="1" ht="36.75" customHeight="1" x14ac:dyDescent="0.35">
      <c r="A40" s="63"/>
      <c r="B40" s="75" t="s">
        <v>47</v>
      </c>
      <c r="C40" s="75" t="s">
        <v>48</v>
      </c>
      <c r="D40" s="70"/>
      <c r="E40" s="71"/>
      <c r="F40" s="68"/>
      <c r="M40" s="100"/>
      <c r="O40" s="100"/>
    </row>
    <row r="41" spans="1:15" ht="44.25" customHeight="1" x14ac:dyDescent="0.35">
      <c r="A41" s="1"/>
      <c r="B41" s="76">
        <v>1.057E-2</v>
      </c>
      <c r="C41" s="77">
        <v>4.2279999999999998E-2</v>
      </c>
      <c r="D41" s="12"/>
      <c r="E41" s="39"/>
      <c r="F41" s="3"/>
    </row>
    <row r="42" spans="1:15" s="24" customFormat="1" ht="45" customHeight="1" thickBot="1" x14ac:dyDescent="0.25">
      <c r="A42" s="19"/>
      <c r="B42" s="20" t="s">
        <v>49</v>
      </c>
      <c r="C42" s="21"/>
      <c r="D42" s="22" t="s">
        <v>45</v>
      </c>
      <c r="E42" s="43">
        <f>CEILING((20500+((E38-(0.99*20500))/0.96)),1000)</f>
        <v>85000</v>
      </c>
      <c r="F42" s="23"/>
      <c r="M42" s="101"/>
      <c r="O42" s="101"/>
    </row>
    <row r="43" spans="1:15" ht="45" customHeight="1" thickTop="1" x14ac:dyDescent="0.3">
      <c r="A43" s="1"/>
      <c r="B43" s="164" t="s">
        <v>50</v>
      </c>
      <c r="C43" s="164"/>
      <c r="D43" s="164"/>
      <c r="E43" s="164"/>
      <c r="F43" s="3"/>
      <c r="H43" s="25"/>
    </row>
    <row r="44" spans="1:15" ht="3" customHeight="1" x14ac:dyDescent="0.35">
      <c r="A44" s="1"/>
      <c r="B44" s="2"/>
      <c r="C44" s="2"/>
      <c r="D44" s="2"/>
      <c r="E44" s="44"/>
      <c r="F44" s="3"/>
    </row>
    <row r="45" spans="1:15" ht="21" customHeight="1" x14ac:dyDescent="0.35">
      <c r="A45" s="26"/>
      <c r="B45" s="27" t="s">
        <v>51</v>
      </c>
      <c r="C45" s="114"/>
      <c r="D45" s="28"/>
      <c r="E45" s="46"/>
      <c r="F45" s="29"/>
      <c r="G45" s="30"/>
      <c r="H45" s="30"/>
    </row>
    <row r="46" spans="1:15" ht="15" customHeight="1" x14ac:dyDescent="0.35">
      <c r="A46" s="26"/>
      <c r="B46" s="31"/>
      <c r="C46" s="114"/>
      <c r="D46" s="32" t="s">
        <v>52</v>
      </c>
      <c r="E46" s="45">
        <v>8500</v>
      </c>
      <c r="F46" s="29"/>
      <c r="G46" s="30"/>
      <c r="H46" s="30"/>
    </row>
    <row r="47" spans="1:15" ht="6.75" customHeight="1" x14ac:dyDescent="0.35">
      <c r="A47" s="26"/>
      <c r="B47" s="28"/>
      <c r="C47" s="33"/>
      <c r="D47" s="31"/>
      <c r="E47" s="45">
        <v>10000</v>
      </c>
      <c r="F47" s="29"/>
      <c r="G47" s="30"/>
      <c r="H47" s="30"/>
    </row>
    <row r="48" spans="1:15" ht="18" customHeight="1" x14ac:dyDescent="0.35">
      <c r="A48" s="26"/>
      <c r="B48" s="149" t="s">
        <v>53</v>
      </c>
      <c r="C48" s="149"/>
      <c r="D48" s="31" t="s">
        <v>45</v>
      </c>
      <c r="E48" s="46">
        <f>MIN(20500,E42)</f>
        <v>20500</v>
      </c>
      <c r="F48" s="29"/>
      <c r="G48" s="30"/>
      <c r="H48" s="30"/>
    </row>
    <row r="49" spans="1:8" ht="18" customHeight="1" x14ac:dyDescent="0.35">
      <c r="A49" s="26"/>
      <c r="B49" s="31"/>
      <c r="C49" s="33"/>
      <c r="D49" s="31"/>
      <c r="E49" s="46"/>
      <c r="F49" s="29"/>
      <c r="G49" s="30"/>
      <c r="H49" s="30"/>
    </row>
    <row r="50" spans="1:8" ht="18" customHeight="1" x14ac:dyDescent="0.35">
      <c r="A50" s="26"/>
      <c r="B50" s="34"/>
      <c r="C50" s="33"/>
      <c r="D50" s="31"/>
      <c r="E50" s="46"/>
      <c r="F50" s="29"/>
      <c r="G50" s="30"/>
      <c r="H50" s="30"/>
    </row>
    <row r="51" spans="1:8" ht="18" customHeight="1" x14ac:dyDescent="0.35">
      <c r="A51" s="26"/>
      <c r="B51" s="149" t="s">
        <v>54</v>
      </c>
      <c r="C51" s="149"/>
      <c r="D51" s="31" t="s">
        <v>45</v>
      </c>
      <c r="E51" s="46">
        <f>IF(E42-20500&gt;0,E42-20500,0)</f>
        <v>64500</v>
      </c>
      <c r="F51" s="29"/>
      <c r="G51" s="30"/>
      <c r="H51" s="30"/>
    </row>
    <row r="52" spans="1:8" ht="10.5" customHeight="1" x14ac:dyDescent="0.35">
      <c r="A52" s="26"/>
      <c r="B52" s="34"/>
      <c r="C52" s="33"/>
      <c r="D52" s="31"/>
      <c r="E52" s="46"/>
      <c r="F52" s="29"/>
      <c r="G52" s="30"/>
      <c r="H52" s="30"/>
    </row>
    <row r="53" spans="1:8" ht="18.75" thickBot="1" x14ac:dyDescent="0.4">
      <c r="A53" s="26"/>
      <c r="C53" s="35" t="s">
        <v>55</v>
      </c>
      <c r="D53" s="36" t="s">
        <v>45</v>
      </c>
      <c r="E53" s="47">
        <f>E48+E51</f>
        <v>85000</v>
      </c>
      <c r="F53" s="29"/>
      <c r="G53" s="30"/>
      <c r="H53" s="30"/>
    </row>
    <row r="54" spans="1:8" ht="12" customHeight="1" x14ac:dyDescent="0.35">
      <c r="A54" s="26"/>
      <c r="B54" s="34"/>
      <c r="C54" s="33"/>
      <c r="D54" s="31"/>
      <c r="E54" s="46"/>
      <c r="F54" s="29"/>
      <c r="G54" s="30"/>
      <c r="H54" s="30"/>
    </row>
    <row r="55" spans="1:8" ht="3.75" customHeight="1" x14ac:dyDescent="0.35">
      <c r="A55" s="1"/>
      <c r="B55" s="3"/>
      <c r="C55" s="3"/>
      <c r="D55" s="3"/>
      <c r="E55" s="37"/>
      <c r="F55" s="3"/>
    </row>
    <row r="56" spans="1:8" ht="21" customHeight="1" x14ac:dyDescent="0.3">
      <c r="A56" s="26"/>
      <c r="B56" s="160" t="s">
        <v>56</v>
      </c>
      <c r="C56" s="160"/>
      <c r="D56" s="160"/>
      <c r="E56" s="159" t="s">
        <v>57</v>
      </c>
      <c r="F56" s="29"/>
    </row>
    <row r="57" spans="1:8" ht="44.25" customHeight="1" x14ac:dyDescent="0.3">
      <c r="A57" s="26"/>
      <c r="B57" s="149" t="s">
        <v>58</v>
      </c>
      <c r="C57" s="149"/>
      <c r="D57" s="149"/>
      <c r="E57" s="159"/>
      <c r="F57" s="29"/>
    </row>
    <row r="58" spans="1:8" ht="25.5" customHeight="1" x14ac:dyDescent="0.35">
      <c r="A58" s="26"/>
      <c r="B58" s="149"/>
      <c r="C58" s="149"/>
      <c r="D58" s="149"/>
      <c r="E58" s="45"/>
      <c r="F58" s="29"/>
    </row>
    <row r="59" spans="1:8" ht="15" customHeight="1" x14ac:dyDescent="0.35">
      <c r="A59" s="26"/>
      <c r="B59" s="28"/>
      <c r="C59" s="33"/>
      <c r="D59" s="31"/>
      <c r="E59" s="45"/>
      <c r="F59" s="29"/>
      <c r="H59" s="78" t="s">
        <v>59</v>
      </c>
    </row>
    <row r="60" spans="1:8" ht="23.25" customHeight="1" x14ac:dyDescent="0.35">
      <c r="A60" s="26"/>
      <c r="B60" s="146" t="s">
        <v>53</v>
      </c>
      <c r="C60" s="147"/>
      <c r="D60" s="72">
        <v>20500</v>
      </c>
      <c r="E60" s="48">
        <f>ROUND(IF(D60=0, 0, MIN(E48, (D60/(1-B41)))),2)</f>
        <v>20500</v>
      </c>
      <c r="F60" s="29"/>
      <c r="H60" s="79">
        <f>+E60*B41</f>
        <v>216.685</v>
      </c>
    </row>
    <row r="61" spans="1:8" ht="15" customHeight="1" x14ac:dyDescent="0.35">
      <c r="A61" s="26"/>
      <c r="B61" s="31"/>
      <c r="C61" s="33"/>
      <c r="D61" s="31"/>
      <c r="E61" s="49"/>
      <c r="F61" s="29"/>
      <c r="H61" s="79"/>
    </row>
    <row r="62" spans="1:8" ht="15" customHeight="1" x14ac:dyDescent="0.35">
      <c r="A62" s="26"/>
      <c r="B62" s="34"/>
      <c r="C62" s="33"/>
      <c r="D62" s="31"/>
      <c r="E62" s="49"/>
      <c r="F62" s="29"/>
      <c r="H62" s="79"/>
    </row>
    <row r="63" spans="1:8" ht="21.75" customHeight="1" x14ac:dyDescent="0.35">
      <c r="A63" s="26"/>
      <c r="B63" s="157" t="s">
        <v>60</v>
      </c>
      <c r="C63" s="158"/>
      <c r="D63" s="72"/>
      <c r="E63" s="49">
        <f>IF(D63=0,0,IF(D60=20500,MIN(E51,(D63+20500*B41)/(1-C41)),MIN(E51,(D63/(1-C41)))))</f>
        <v>0</v>
      </c>
      <c r="F63" s="29"/>
      <c r="H63" s="79">
        <f>+E63*C41</f>
        <v>0</v>
      </c>
    </row>
    <row r="64" spans="1:8" ht="15" customHeight="1" x14ac:dyDescent="0.35">
      <c r="A64" s="26"/>
      <c r="B64" s="34"/>
      <c r="C64" s="33"/>
      <c r="D64" s="31"/>
      <c r="E64" s="49"/>
      <c r="F64" s="29"/>
      <c r="H64" s="79"/>
    </row>
    <row r="65" spans="1:15" ht="21" customHeight="1" thickBot="1" x14ac:dyDescent="0.4">
      <c r="A65" s="26"/>
      <c r="D65" s="35" t="s">
        <v>55</v>
      </c>
      <c r="E65" s="50">
        <f>E60+E63</f>
        <v>20500</v>
      </c>
      <c r="F65" s="29"/>
      <c r="H65" s="79"/>
    </row>
    <row r="66" spans="1:15" ht="4.5" customHeight="1" x14ac:dyDescent="0.35">
      <c r="A66" s="1"/>
      <c r="B66" s="3"/>
      <c r="C66" s="3"/>
      <c r="D66" s="3"/>
      <c r="E66" s="37"/>
      <c r="F66" s="3"/>
      <c r="H66" s="79"/>
    </row>
    <row r="67" spans="1:15" ht="15" customHeight="1" x14ac:dyDescent="0.35">
      <c r="H67" s="79"/>
    </row>
    <row r="68" spans="1:15" s="78" customFormat="1" ht="15" customHeight="1" x14ac:dyDescent="0.25">
      <c r="B68" s="78" t="s">
        <v>59</v>
      </c>
      <c r="D68" s="79">
        <f>+D60+D63</f>
        <v>20500</v>
      </c>
      <c r="E68" s="80"/>
      <c r="M68" s="102"/>
      <c r="O68" s="102"/>
    </row>
    <row r="69" spans="1:15" s="78" customFormat="1" ht="15" customHeight="1" x14ac:dyDescent="0.25">
      <c r="D69" s="79">
        <f>IF(D63=0,IF(D60=20500,-H60),0)</f>
        <v>-216.685</v>
      </c>
      <c r="E69" s="80"/>
      <c r="M69" s="102"/>
      <c r="O69" s="102"/>
    </row>
    <row r="70" spans="1:15" ht="15" customHeight="1" x14ac:dyDescent="0.35">
      <c r="D70" s="79">
        <f>IF(D63=E51,0,H63+IF(D60=20500,IF(D63=0,0,H60),H60))</f>
        <v>0</v>
      </c>
    </row>
    <row r="71" spans="1:15" ht="15" customHeight="1" thickBot="1" x14ac:dyDescent="0.4">
      <c r="D71" s="81">
        <f>SUM(D68:D70)</f>
        <v>20283.314999999999</v>
      </c>
      <c r="H71" s="81">
        <f>SUM(H60:H64)</f>
        <v>216.685</v>
      </c>
    </row>
    <row r="72" spans="1:15" ht="15" customHeight="1" thickTop="1" x14ac:dyDescent="0.35">
      <c r="D72" s="79"/>
    </row>
  </sheetData>
  <sheetProtection selectLockedCells="1"/>
  <mergeCells count="20">
    <mergeCell ref="B63:C63"/>
    <mergeCell ref="E56:E57"/>
    <mergeCell ref="B56:D56"/>
    <mergeCell ref="B57:D58"/>
    <mergeCell ref="B31:C31"/>
    <mergeCell ref="B32:C32"/>
    <mergeCell ref="B34:C34"/>
    <mergeCell ref="B38:C38"/>
    <mergeCell ref="B51:C51"/>
    <mergeCell ref="B48:C48"/>
    <mergeCell ref="B43:E43"/>
    <mergeCell ref="B39:C39"/>
    <mergeCell ref="B1:E1"/>
    <mergeCell ref="B2:E2"/>
    <mergeCell ref="B60:C60"/>
    <mergeCell ref="B30:E30"/>
    <mergeCell ref="B22:C22"/>
    <mergeCell ref="B5:E5"/>
    <mergeCell ref="C3:E3"/>
    <mergeCell ref="C4:E4"/>
  </mergeCells>
  <phoneticPr fontId="0" type="noConversion"/>
  <conditionalFormatting sqref="D60">
    <cfRule type="cellIs" dxfId="1" priority="2" stopIfTrue="1" operator="greaterThan">
      <formula>$E$48</formula>
    </cfRule>
  </conditionalFormatting>
  <conditionalFormatting sqref="D63">
    <cfRule type="cellIs" dxfId="0" priority="3" stopIfTrue="1" operator="greaterThan">
      <formula>$E$51</formula>
    </cfRule>
  </conditionalFormatting>
  <dataValidations count="1">
    <dataValidation type="list" allowBlank="1" showInputMessage="1" showErrorMessage="1" sqref="C3:E3" xr:uid="{00000000-0002-0000-0000-000000000000}">
      <formula1>$L$8:$L$16</formula1>
    </dataValidation>
  </dataValidations>
  <hyperlinks>
    <hyperlink ref="G16" r:id="rId1" xr:uid="{00000000-0004-0000-0000-000001000000}"/>
    <hyperlink ref="G17" r:id="rId2" location=":~:text=It%20costs%3A,visa%20from%20inside%20the%20UK" xr:uid="{1C0CABA4-BB64-4179-80FB-E181155AA58E}"/>
  </hyperlinks>
  <printOptions horizontalCentered="1" verticalCentered="1"/>
  <pageMargins left="0.39370078740157483" right="0.39370078740157483" top="0" bottom="0" header="0.39370078740157483" footer="0.31496062992125984"/>
  <pageSetup paperSize="9" scale="52"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20"/>
  <sheetViews>
    <sheetView workbookViewId="0">
      <selection activeCell="G22" sqref="G22"/>
    </sheetView>
  </sheetViews>
  <sheetFormatPr defaultRowHeight="12.75" x14ac:dyDescent="0.2"/>
  <cols>
    <col min="1" max="1" width="24.28515625" bestFit="1" customWidth="1"/>
    <col min="2" max="2" width="13.140625" style="84" bestFit="1" customWidth="1"/>
    <col min="3" max="3" width="11.42578125" style="84" bestFit="1" customWidth="1"/>
    <col min="4" max="5" width="11.42578125" style="84" customWidth="1"/>
    <col min="6" max="6" width="57.7109375" bestFit="1" customWidth="1"/>
  </cols>
  <sheetData>
    <row r="2" spans="1:6" x14ac:dyDescent="0.2">
      <c r="C2" s="85">
        <v>51</v>
      </c>
      <c r="D2" s="85">
        <v>48</v>
      </c>
      <c r="E2" s="85"/>
    </row>
    <row r="3" spans="1:6" x14ac:dyDescent="0.2">
      <c r="A3" t="s">
        <v>61</v>
      </c>
      <c r="B3" s="84" t="s">
        <v>62</v>
      </c>
      <c r="C3" s="84" t="s">
        <v>10</v>
      </c>
      <c r="D3" s="84" t="s">
        <v>10</v>
      </c>
      <c r="F3" t="s">
        <v>63</v>
      </c>
    </row>
    <row r="4" spans="1:6" x14ac:dyDescent="0.2">
      <c r="A4" t="s">
        <v>64</v>
      </c>
      <c r="B4" s="84">
        <v>292</v>
      </c>
      <c r="C4" s="84">
        <f>B4*C$2</f>
        <v>14892</v>
      </c>
      <c r="F4" s="73" t="s">
        <v>65</v>
      </c>
    </row>
    <row r="6" spans="1:6" x14ac:dyDescent="0.2">
      <c r="A6" t="s">
        <v>66</v>
      </c>
      <c r="B6" s="84">
        <v>399</v>
      </c>
      <c r="C6" s="84">
        <f t="shared" ref="C6:C16" si="0">B6*C$2</f>
        <v>20349</v>
      </c>
      <c r="F6" s="73" t="s">
        <v>67</v>
      </c>
    </row>
    <row r="8" spans="1:6" x14ac:dyDescent="0.2">
      <c r="A8" t="s">
        <v>68</v>
      </c>
      <c r="B8" s="84">
        <v>400</v>
      </c>
      <c r="D8" s="84">
        <f>B8*D$2</f>
        <v>19200</v>
      </c>
      <c r="F8" s="73" t="s">
        <v>69</v>
      </c>
    </row>
    <row r="10" spans="1:6" x14ac:dyDescent="0.2">
      <c r="A10" s="142" t="s">
        <v>70</v>
      </c>
      <c r="B10" s="84">
        <v>200</v>
      </c>
      <c r="C10" s="84">
        <f t="shared" si="0"/>
        <v>10200</v>
      </c>
      <c r="F10" s="73" t="s">
        <v>71</v>
      </c>
    </row>
    <row r="11" spans="1:6" x14ac:dyDescent="0.2">
      <c r="A11" s="142"/>
      <c r="F11" s="73"/>
    </row>
    <row r="12" spans="1:6" x14ac:dyDescent="0.2">
      <c r="A12" s="142" t="s">
        <v>415</v>
      </c>
      <c r="B12" s="84">
        <v>350</v>
      </c>
      <c r="C12" s="84">
        <f t="shared" si="0"/>
        <v>17850</v>
      </c>
      <c r="F12" s="73" t="s">
        <v>416</v>
      </c>
    </row>
    <row r="14" spans="1:6" x14ac:dyDescent="0.2">
      <c r="A14" t="s">
        <v>72</v>
      </c>
      <c r="B14" s="84">
        <v>355</v>
      </c>
      <c r="C14" s="84">
        <f t="shared" si="0"/>
        <v>18105</v>
      </c>
      <c r="F14" s="73" t="s">
        <v>413</v>
      </c>
    </row>
    <row r="16" spans="1:6" x14ac:dyDescent="0.2">
      <c r="A16" t="s">
        <v>73</v>
      </c>
      <c r="B16" s="84">
        <v>425</v>
      </c>
      <c r="C16" s="84">
        <f t="shared" si="0"/>
        <v>21675</v>
      </c>
      <c r="F16" s="73" t="s">
        <v>414</v>
      </c>
    </row>
    <row r="17" spans="2:7" ht="13.5" thickBot="1" x14ac:dyDescent="0.25"/>
    <row r="18" spans="2:7" ht="13.5" thickBot="1" x14ac:dyDescent="0.25">
      <c r="B18" s="88" t="s">
        <v>74</v>
      </c>
      <c r="E18" s="87">
        <f>AVERAGE(C4:D16)</f>
        <v>17467.285714285714</v>
      </c>
      <c r="G18" s="86"/>
    </row>
    <row r="20" spans="2:7" ht="15.75" x14ac:dyDescent="0.25">
      <c r="G20" s="108" t="s">
        <v>417</v>
      </c>
    </row>
  </sheetData>
  <hyperlinks>
    <hyperlink ref="F8" r:id="rId1" xr:uid="{00000000-0004-0000-0100-000002000000}"/>
    <hyperlink ref="F6" r:id="rId2" xr:uid="{00000000-0004-0000-0100-000004000000}"/>
    <hyperlink ref="F4" r:id="rId3" xr:uid="{40C5AE6B-8C12-47D4-95C7-F60E38D1CD6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2"/>
  <sheetViews>
    <sheetView topLeftCell="A61" workbookViewId="0">
      <selection activeCell="D82" sqref="D82"/>
    </sheetView>
  </sheetViews>
  <sheetFormatPr defaultRowHeight="15.75" x14ac:dyDescent="0.25"/>
  <cols>
    <col min="1" max="1" width="119.7109375" style="108" customWidth="1"/>
    <col min="2" max="4" width="11.42578125" style="130" customWidth="1"/>
    <col min="5" max="5" width="255.7109375" style="108" bestFit="1" customWidth="1"/>
    <col min="6" max="16384" width="9.140625" style="108"/>
  </cols>
  <sheetData>
    <row r="1" spans="1:5" x14ac:dyDescent="0.25">
      <c r="A1" s="89" t="s">
        <v>75</v>
      </c>
      <c r="C1" s="130" t="s">
        <v>76</v>
      </c>
      <c r="D1" s="130" t="s">
        <v>77</v>
      </c>
    </row>
    <row r="2" spans="1:5" x14ac:dyDescent="0.25">
      <c r="B2" s="133"/>
      <c r="C2" s="133"/>
      <c r="D2" s="133"/>
    </row>
    <row r="3" spans="1:5" x14ac:dyDescent="0.25">
      <c r="A3" s="121" t="s">
        <v>78</v>
      </c>
      <c r="B3" s="116">
        <v>11</v>
      </c>
      <c r="C3" s="116"/>
      <c r="D3" s="116"/>
      <c r="E3" s="110" t="s">
        <v>79</v>
      </c>
    </row>
    <row r="4" spans="1:5" x14ac:dyDescent="0.25">
      <c r="A4" s="121" t="s">
        <v>80</v>
      </c>
      <c r="B4" s="134">
        <v>16</v>
      </c>
      <c r="C4" s="134"/>
      <c r="D4" s="134"/>
      <c r="E4" s="110" t="s">
        <v>81</v>
      </c>
    </row>
    <row r="5" spans="1:5" x14ac:dyDescent="0.25">
      <c r="A5" s="121" t="s">
        <v>82</v>
      </c>
      <c r="B5" s="134">
        <v>6</v>
      </c>
      <c r="C5" s="134"/>
      <c r="D5" s="134"/>
      <c r="E5" s="110" t="s">
        <v>83</v>
      </c>
    </row>
    <row r="6" spans="1:5" x14ac:dyDescent="0.25">
      <c r="A6" s="122" t="s">
        <v>84</v>
      </c>
      <c r="B6" s="116">
        <v>11.35</v>
      </c>
      <c r="C6" s="116"/>
      <c r="D6" s="116"/>
      <c r="E6" s="110" t="s">
        <v>85</v>
      </c>
    </row>
    <row r="7" spans="1:5" x14ac:dyDescent="0.25">
      <c r="A7" s="121" t="s">
        <v>86</v>
      </c>
      <c r="B7" s="116">
        <v>12.15</v>
      </c>
      <c r="C7" s="116"/>
      <c r="D7" s="116"/>
      <c r="E7" s="110" t="s">
        <v>87</v>
      </c>
    </row>
    <row r="8" spans="1:5" x14ac:dyDescent="0.25">
      <c r="A8" s="121" t="s">
        <v>88</v>
      </c>
      <c r="B8" s="116">
        <v>33</v>
      </c>
      <c r="C8" s="116"/>
      <c r="D8" s="116"/>
      <c r="E8" s="110" t="s">
        <v>89</v>
      </c>
    </row>
    <row r="9" spans="1:5" x14ac:dyDescent="0.25">
      <c r="A9" s="121" t="s">
        <v>90</v>
      </c>
      <c r="B9" s="116">
        <v>22</v>
      </c>
      <c r="C9" s="116"/>
      <c r="D9" s="116"/>
      <c r="E9" s="110" t="s">
        <v>91</v>
      </c>
    </row>
    <row r="10" spans="1:5" x14ac:dyDescent="0.25">
      <c r="A10" s="91"/>
      <c r="B10" s="116"/>
      <c r="C10" s="116">
        <f>SUM(B3:B10)</f>
        <v>111.5</v>
      </c>
      <c r="D10" s="116">
        <f>+C10</f>
        <v>111.5</v>
      </c>
    </row>
    <row r="11" spans="1:5" x14ac:dyDescent="0.25">
      <c r="A11" s="92"/>
      <c r="B11" s="116"/>
      <c r="C11" s="116"/>
      <c r="D11" s="116"/>
    </row>
    <row r="12" spans="1:5" x14ac:dyDescent="0.25">
      <c r="A12" s="93" t="s">
        <v>92</v>
      </c>
      <c r="B12" s="116"/>
      <c r="C12" s="116"/>
      <c r="D12" s="116"/>
    </row>
    <row r="13" spans="1:5" x14ac:dyDescent="0.25">
      <c r="A13" s="92" t="s">
        <v>93</v>
      </c>
      <c r="B13" s="116"/>
      <c r="C13" s="116"/>
      <c r="D13" s="116"/>
    </row>
    <row r="14" spans="1:5" x14ac:dyDescent="0.25">
      <c r="A14" s="95" t="s">
        <v>94</v>
      </c>
      <c r="B14" s="116"/>
      <c r="C14" s="116">
        <v>11</v>
      </c>
      <c r="D14" s="116">
        <f>+C14</f>
        <v>11</v>
      </c>
      <c r="E14" s="110" t="s">
        <v>95</v>
      </c>
    </row>
    <row r="15" spans="1:5" x14ac:dyDescent="0.25">
      <c r="A15" s="94"/>
      <c r="B15" s="116"/>
      <c r="C15" s="116"/>
      <c r="D15" s="116"/>
    </row>
    <row r="16" spans="1:5" x14ac:dyDescent="0.25">
      <c r="A16" s="95"/>
      <c r="B16" s="116"/>
      <c r="C16" s="116"/>
      <c r="D16" s="116"/>
    </row>
    <row r="17" spans="1:5" x14ac:dyDescent="0.25">
      <c r="A17" s="93" t="s">
        <v>96</v>
      </c>
      <c r="B17" s="116"/>
      <c r="C17" s="116"/>
      <c r="D17" s="116"/>
    </row>
    <row r="18" spans="1:5" x14ac:dyDescent="0.25">
      <c r="A18" s="95" t="s">
        <v>97</v>
      </c>
      <c r="B18" s="116"/>
      <c r="C18" s="116"/>
      <c r="D18" s="116"/>
    </row>
    <row r="19" spans="1:5" x14ac:dyDescent="0.25">
      <c r="A19" s="92"/>
      <c r="B19" s="116"/>
      <c r="C19" s="116"/>
      <c r="D19" s="116"/>
    </row>
    <row r="20" spans="1:5" x14ac:dyDescent="0.25">
      <c r="A20" s="92" t="s">
        <v>98</v>
      </c>
      <c r="B20" s="116" t="s">
        <v>99</v>
      </c>
      <c r="C20" s="116"/>
      <c r="D20" s="116"/>
    </row>
    <row r="21" spans="1:5" x14ac:dyDescent="0.25">
      <c r="A21" s="131" t="s">
        <v>100</v>
      </c>
      <c r="B21" s="116"/>
      <c r="C21" s="116"/>
      <c r="D21" s="116">
        <v>20</v>
      </c>
      <c r="E21" s="110" t="s">
        <v>101</v>
      </c>
    </row>
    <row r="22" spans="1:5" x14ac:dyDescent="0.25">
      <c r="A22" s="131" t="s">
        <v>102</v>
      </c>
      <c r="B22" s="116"/>
      <c r="C22" s="116"/>
      <c r="D22" s="116">
        <v>21</v>
      </c>
      <c r="E22" s="110" t="s">
        <v>103</v>
      </c>
    </row>
    <row r="23" spans="1:5" x14ac:dyDescent="0.25">
      <c r="A23" s="131" t="s">
        <v>104</v>
      </c>
      <c r="B23" s="116"/>
      <c r="C23" s="116"/>
      <c r="D23" s="116">
        <v>25</v>
      </c>
      <c r="E23" s="110" t="s">
        <v>105</v>
      </c>
    </row>
    <row r="24" spans="1:5" x14ac:dyDescent="0.25">
      <c r="A24" s="131" t="s">
        <v>106</v>
      </c>
      <c r="B24" s="116"/>
      <c r="C24" s="116"/>
      <c r="D24" s="116">
        <v>5</v>
      </c>
      <c r="E24" s="110" t="s">
        <v>107</v>
      </c>
    </row>
    <row r="25" spans="1:5" x14ac:dyDescent="0.25">
      <c r="A25" s="131" t="s">
        <v>108</v>
      </c>
      <c r="B25" s="116"/>
      <c r="C25" s="116"/>
      <c r="D25" s="116">
        <v>20</v>
      </c>
      <c r="E25" s="143" t="s">
        <v>109</v>
      </c>
    </row>
    <row r="26" spans="1:5" x14ac:dyDescent="0.25">
      <c r="A26" s="131" t="s">
        <v>110</v>
      </c>
      <c r="B26" s="116"/>
      <c r="C26" s="116"/>
      <c r="D26" s="116">
        <v>25</v>
      </c>
      <c r="E26" s="110" t="s">
        <v>111</v>
      </c>
    </row>
    <row r="27" spans="1:5" x14ac:dyDescent="0.25">
      <c r="A27" s="131" t="s">
        <v>112</v>
      </c>
      <c r="B27" s="116"/>
      <c r="C27" s="116"/>
      <c r="D27" s="116">
        <v>30</v>
      </c>
      <c r="E27" s="110" t="s">
        <v>113</v>
      </c>
    </row>
    <row r="28" spans="1:5" x14ac:dyDescent="0.25">
      <c r="A28" s="131"/>
      <c r="B28" s="116"/>
      <c r="C28" s="116"/>
      <c r="D28" s="116">
        <f>SUM(D21:D27)</f>
        <v>146</v>
      </c>
      <c r="E28" s="110"/>
    </row>
    <row r="29" spans="1:5" x14ac:dyDescent="0.25">
      <c r="A29" s="92"/>
      <c r="B29" s="116"/>
      <c r="C29" s="116"/>
      <c r="D29" s="116"/>
    </row>
    <row r="30" spans="1:5" x14ac:dyDescent="0.25">
      <c r="A30" s="92" t="s">
        <v>114</v>
      </c>
      <c r="B30" s="116"/>
      <c r="C30" s="116"/>
      <c r="D30" s="116"/>
    </row>
    <row r="31" spans="1:5" x14ac:dyDescent="0.25">
      <c r="A31" s="131" t="s">
        <v>115</v>
      </c>
      <c r="C31" s="116">
        <v>25</v>
      </c>
      <c r="D31" s="116"/>
      <c r="E31" s="110" t="s">
        <v>116</v>
      </c>
    </row>
    <row r="32" spans="1:5" x14ac:dyDescent="0.25">
      <c r="A32" s="131" t="s">
        <v>117</v>
      </c>
      <c r="C32" s="116">
        <v>17</v>
      </c>
      <c r="D32" s="116"/>
      <c r="E32" s="110" t="s">
        <v>118</v>
      </c>
    </row>
    <row r="33" spans="1:5" x14ac:dyDescent="0.25">
      <c r="A33" s="131" t="s">
        <v>119</v>
      </c>
      <c r="C33" s="116">
        <v>18</v>
      </c>
      <c r="D33" s="116"/>
      <c r="E33" s="110" t="s">
        <v>120</v>
      </c>
    </row>
    <row r="34" spans="1:5" x14ac:dyDescent="0.25">
      <c r="A34" s="131" t="s">
        <v>121</v>
      </c>
      <c r="C34" s="116">
        <v>24</v>
      </c>
      <c r="D34" s="116"/>
      <c r="E34" s="110" t="s">
        <v>122</v>
      </c>
    </row>
    <row r="35" spans="1:5" x14ac:dyDescent="0.25">
      <c r="A35" s="131" t="s">
        <v>110</v>
      </c>
      <c r="C35" s="116">
        <v>22</v>
      </c>
      <c r="D35" s="116"/>
      <c r="E35" s="73" t="s">
        <v>111</v>
      </c>
    </row>
    <row r="36" spans="1:5" x14ac:dyDescent="0.25">
      <c r="A36" s="90"/>
      <c r="B36" s="116"/>
      <c r="C36" s="116">
        <f>SUM(C31:C35)</f>
        <v>106</v>
      </c>
      <c r="D36" s="116"/>
    </row>
    <row r="37" spans="1:5" x14ac:dyDescent="0.25">
      <c r="A37" s="93" t="s">
        <v>123</v>
      </c>
      <c r="B37" s="116"/>
      <c r="C37" s="116"/>
      <c r="D37" s="116"/>
    </row>
    <row r="38" spans="1:5" x14ac:dyDescent="0.25">
      <c r="A38" s="92"/>
      <c r="B38" s="116"/>
      <c r="C38" s="116"/>
      <c r="D38" s="116"/>
    </row>
    <row r="39" spans="1:5" ht="31.5" x14ac:dyDescent="0.25">
      <c r="A39" s="132" t="s">
        <v>124</v>
      </c>
      <c r="B39" s="116"/>
      <c r="C39" s="116"/>
      <c r="D39" s="116"/>
    </row>
    <row r="40" spans="1:5" x14ac:dyDescent="0.25">
      <c r="A40" s="95" t="s">
        <v>125</v>
      </c>
      <c r="B40" s="116">
        <v>65</v>
      </c>
      <c r="C40" s="116"/>
      <c r="D40" s="116"/>
      <c r="E40" s="110" t="s">
        <v>126</v>
      </c>
    </row>
    <row r="41" spans="1:5" x14ac:dyDescent="0.25">
      <c r="A41" s="122" t="s">
        <v>127</v>
      </c>
      <c r="B41" s="135">
        <v>10</v>
      </c>
      <c r="C41" s="116"/>
      <c r="D41" s="116"/>
      <c r="E41" s="124" t="s">
        <v>128</v>
      </c>
    </row>
    <row r="42" spans="1:5" x14ac:dyDescent="0.25">
      <c r="A42" s="95" t="s">
        <v>129</v>
      </c>
      <c r="B42" s="116"/>
      <c r="C42" s="116">
        <f>SUM(B40:B42)</f>
        <v>75</v>
      </c>
      <c r="D42" s="116">
        <f>+C42</f>
        <v>75</v>
      </c>
    </row>
    <row r="43" spans="1:5" x14ac:dyDescent="0.25">
      <c r="A43" s="93" t="s">
        <v>130</v>
      </c>
      <c r="B43" s="116"/>
      <c r="C43" s="116"/>
      <c r="D43" s="116"/>
    </row>
    <row r="44" spans="1:5" x14ac:dyDescent="0.25">
      <c r="A44" s="92"/>
      <c r="B44" s="116"/>
      <c r="C44" s="116"/>
      <c r="D44" s="116"/>
    </row>
    <row r="45" spans="1:5" ht="31.5" x14ac:dyDescent="0.25">
      <c r="A45" s="96" t="s">
        <v>131</v>
      </c>
      <c r="B45" s="116"/>
      <c r="C45" s="116"/>
      <c r="D45" s="116"/>
    </row>
    <row r="46" spans="1:5" x14ac:dyDescent="0.25">
      <c r="A46" s="95"/>
      <c r="B46" s="116"/>
      <c r="C46" s="116"/>
      <c r="D46" s="116"/>
    </row>
    <row r="47" spans="1:5" ht="31.5" x14ac:dyDescent="0.25">
      <c r="A47" s="96" t="s">
        <v>132</v>
      </c>
      <c r="B47" s="116"/>
      <c r="C47" s="116"/>
      <c r="D47" s="116"/>
    </row>
    <row r="48" spans="1:5" x14ac:dyDescent="0.25">
      <c r="A48" s="92"/>
      <c r="B48" s="116"/>
      <c r="C48" s="116"/>
      <c r="D48" s="116"/>
    </row>
    <row r="49" spans="1:4" x14ac:dyDescent="0.25">
      <c r="A49" s="128" t="s">
        <v>133</v>
      </c>
      <c r="B49" s="116"/>
      <c r="C49" s="116"/>
      <c r="D49" s="116"/>
    </row>
    <row r="50" spans="1:4" x14ac:dyDescent="0.25">
      <c r="A50" s="92"/>
      <c r="B50" s="116"/>
      <c r="C50" s="116"/>
      <c r="D50" s="116"/>
    </row>
    <row r="51" spans="1:4" ht="31.5" x14ac:dyDescent="0.25">
      <c r="A51" s="96" t="s">
        <v>134</v>
      </c>
      <c r="B51" s="116"/>
      <c r="C51" s="116"/>
      <c r="D51" s="116"/>
    </row>
    <row r="52" spans="1:4" x14ac:dyDescent="0.25">
      <c r="A52" s="92"/>
      <c r="B52" s="116"/>
      <c r="C52" s="116"/>
      <c r="D52" s="116"/>
    </row>
    <row r="53" spans="1:4" x14ac:dyDescent="0.25">
      <c r="A53" s="92"/>
      <c r="B53" s="116"/>
      <c r="C53" s="116"/>
      <c r="D53" s="116"/>
    </row>
    <row r="54" spans="1:4" x14ac:dyDescent="0.25">
      <c r="A54" s="92" t="s">
        <v>135</v>
      </c>
      <c r="B54" s="116"/>
      <c r="C54" s="116"/>
      <c r="D54" s="116"/>
    </row>
    <row r="55" spans="1:4" x14ac:dyDescent="0.25">
      <c r="A55" s="140" t="s">
        <v>136</v>
      </c>
      <c r="B55" s="116"/>
      <c r="C55" s="116"/>
      <c r="D55" s="116"/>
    </row>
    <row r="56" spans="1:4" x14ac:dyDescent="0.25">
      <c r="A56" s="141" t="s">
        <v>137</v>
      </c>
      <c r="B56" s="116"/>
      <c r="C56" s="116"/>
      <c r="D56" s="116"/>
    </row>
    <row r="57" spans="1:4" x14ac:dyDescent="0.25">
      <c r="A57" s="92"/>
      <c r="B57" s="116"/>
      <c r="C57" s="116"/>
      <c r="D57" s="116"/>
    </row>
    <row r="58" spans="1:4" x14ac:dyDescent="0.25">
      <c r="A58" s="92" t="s">
        <v>138</v>
      </c>
      <c r="B58" s="116"/>
      <c r="C58" s="116"/>
      <c r="D58" s="116"/>
    </row>
    <row r="59" spans="1:4" x14ac:dyDescent="0.25">
      <c r="A59" s="125" t="s">
        <v>139</v>
      </c>
      <c r="B59" s="116"/>
      <c r="C59" s="116"/>
      <c r="D59" s="116"/>
    </row>
    <row r="60" spans="1:4" x14ac:dyDescent="0.25">
      <c r="A60" s="121" t="s">
        <v>140</v>
      </c>
      <c r="B60" s="116"/>
      <c r="C60" s="116"/>
      <c r="D60" s="116"/>
    </row>
    <row r="61" spans="1:4" x14ac:dyDescent="0.25">
      <c r="A61" s="121" t="s">
        <v>141</v>
      </c>
      <c r="B61" s="116"/>
      <c r="C61" s="116"/>
      <c r="D61" s="116"/>
    </row>
    <row r="62" spans="1:4" x14ac:dyDescent="0.25">
      <c r="A62" s="95" t="s">
        <v>142</v>
      </c>
      <c r="B62" s="116"/>
      <c r="C62" s="116"/>
      <c r="D62" s="116"/>
    </row>
    <row r="63" spans="1:4" x14ac:dyDescent="0.25">
      <c r="A63" s="92"/>
      <c r="B63" s="116"/>
      <c r="C63" s="116"/>
      <c r="D63" s="116"/>
    </row>
    <row r="64" spans="1:4" x14ac:dyDescent="0.25">
      <c r="A64" s="92" t="s">
        <v>143</v>
      </c>
      <c r="B64" s="116"/>
      <c r="C64" s="116"/>
      <c r="D64" s="116"/>
    </row>
    <row r="65" spans="1:6" x14ac:dyDescent="0.25">
      <c r="A65" s="92"/>
      <c r="B65" s="116"/>
      <c r="C65" s="116"/>
      <c r="D65" s="116"/>
    </row>
    <row r="66" spans="1:6" x14ac:dyDescent="0.25">
      <c r="A66" s="121" t="s">
        <v>144</v>
      </c>
      <c r="B66" s="116"/>
      <c r="C66" s="116">
        <v>500</v>
      </c>
      <c r="D66" s="116">
        <f>+C66</f>
        <v>500</v>
      </c>
      <c r="E66" s="126">
        <f>SUM(B40:B66)</f>
        <v>75</v>
      </c>
    </row>
    <row r="67" spans="1:6" x14ac:dyDescent="0.25">
      <c r="A67" s="121"/>
      <c r="B67" s="116"/>
      <c r="C67" s="116"/>
      <c r="D67" s="116"/>
      <c r="E67" s="126"/>
    </row>
    <row r="68" spans="1:6" x14ac:dyDescent="0.25">
      <c r="A68" s="122" t="s">
        <v>145</v>
      </c>
      <c r="B68" s="136">
        <v>600</v>
      </c>
      <c r="C68" s="116"/>
      <c r="D68" s="116"/>
      <c r="E68" s="73" t="s">
        <v>146</v>
      </c>
      <c r="F68" s="110" t="s">
        <v>147</v>
      </c>
    </row>
    <row r="69" spans="1:6" x14ac:dyDescent="0.25">
      <c r="A69" s="122" t="s">
        <v>145</v>
      </c>
      <c r="B69" s="117">
        <v>220</v>
      </c>
      <c r="C69" s="116"/>
      <c r="D69" s="116"/>
      <c r="E69" s="110" t="s">
        <v>148</v>
      </c>
      <c r="F69" s="110" t="s">
        <v>149</v>
      </c>
    </row>
    <row r="70" spans="1:6" x14ac:dyDescent="0.25">
      <c r="A70" s="122" t="s">
        <v>150</v>
      </c>
      <c r="B70" s="137">
        <v>1000</v>
      </c>
      <c r="C70" s="116"/>
      <c r="D70" s="116"/>
      <c r="E70" s="73" t="s">
        <v>151</v>
      </c>
      <c r="F70" s="110" t="s">
        <v>151</v>
      </c>
    </row>
    <row r="71" spans="1:6" x14ac:dyDescent="0.25">
      <c r="A71" s="122"/>
      <c r="B71" s="116"/>
      <c r="C71" s="116"/>
      <c r="D71" s="116"/>
    </row>
    <row r="72" spans="1:6" x14ac:dyDescent="0.25">
      <c r="A72" s="122" t="s">
        <v>152</v>
      </c>
      <c r="B72" s="116"/>
      <c r="C72" s="116">
        <f>AVERAGE(B68:B71)</f>
        <v>606.66666666666663</v>
      </c>
      <c r="D72" s="116">
        <f>AVERAGE(B68:B70)</f>
        <v>606.66666666666663</v>
      </c>
      <c r="E72" s="109"/>
    </row>
    <row r="73" spans="1:6" x14ac:dyDescent="0.25">
      <c r="B73" s="116"/>
      <c r="C73" s="116"/>
      <c r="D73" s="116"/>
    </row>
    <row r="74" spans="1:6" x14ac:dyDescent="0.25">
      <c r="B74" s="116"/>
      <c r="C74" s="116"/>
      <c r="D74" s="116"/>
    </row>
    <row r="75" spans="1:6" ht="16.5" thickBot="1" x14ac:dyDescent="0.3">
      <c r="B75" s="116"/>
      <c r="C75" s="138">
        <f>SUM(C1:C74)</f>
        <v>1516.1666666666665</v>
      </c>
      <c r="D75" s="138">
        <f>SUM(D1:D74)</f>
        <v>1596.1666666666665</v>
      </c>
    </row>
    <row r="76" spans="1:6" ht="16.5" thickTop="1" x14ac:dyDescent="0.25">
      <c r="B76" s="116"/>
      <c r="C76" s="116"/>
      <c r="D76" s="116"/>
    </row>
    <row r="77" spans="1:6" x14ac:dyDescent="0.25">
      <c r="B77" s="116"/>
      <c r="C77" s="116"/>
      <c r="D77" s="116"/>
    </row>
    <row r="78" spans="1:6" ht="16.5" thickBot="1" x14ac:dyDescent="0.3">
      <c r="B78" s="116"/>
      <c r="C78" s="116"/>
      <c r="D78" s="139">
        <f>IF(C75&gt;D75,C75,D75)</f>
        <v>1596.1666666666665</v>
      </c>
      <c r="E78" s="108" t="s">
        <v>153</v>
      </c>
    </row>
    <row r="79" spans="1:6" ht="16.5" thickTop="1" x14ac:dyDescent="0.25">
      <c r="B79" s="133"/>
      <c r="C79" s="133"/>
      <c r="D79" s="133"/>
    </row>
    <row r="82" spans="4:4" x14ac:dyDescent="0.25">
      <c r="D82" s="108" t="s">
        <v>418</v>
      </c>
    </row>
  </sheetData>
  <hyperlinks>
    <hyperlink ref="A49" r:id="rId1" xr:uid="{00000000-0004-0000-0200-000000000000}"/>
    <hyperlink ref="A55" r:id="rId2" display="https://dancewear.co.uk/" xr:uid="{00000000-0004-0000-0200-000001000000}"/>
    <hyperlink ref="A59" r:id="rId3" display="https://dancewear.co.uk/" xr:uid="{00000000-0004-0000-0200-000002000000}"/>
    <hyperlink ref="E23" r:id="rId4" xr:uid="{00000000-0004-0000-0200-000008000000}"/>
    <hyperlink ref="E35" r:id="rId5" xr:uid="{00000000-0004-0000-0200-00000C000000}"/>
    <hyperlink ref="E3" r:id="rId6" xr:uid="{00000000-0004-0000-0200-000010000000}"/>
    <hyperlink ref="E4" r:id="rId7" xr:uid="{00000000-0004-0000-0200-000011000000}"/>
    <hyperlink ref="E5" r:id="rId8" xr:uid="{00000000-0004-0000-0200-000012000000}"/>
    <hyperlink ref="E6" r:id="rId9" xr:uid="{00000000-0004-0000-0200-000013000000}"/>
    <hyperlink ref="E7" r:id="rId10" xr:uid="{00000000-0004-0000-0200-000014000000}"/>
    <hyperlink ref="E8" r:id="rId11" display="https://smile.amazon.co.uk/Longman-Pronunciation-Dictionary-Paper-CD-ROM/dp/1405881186/ref=sr_1_fkmr0_1?dchild=1&amp;keywords=Longman+Pronunciation+Dictionary+Third+Edition+-+J.+C.+Wells+-+Pearson%2C+London+2008+%28this+edition+comes+with+a+CD%29&amp;qid=1597649498&amp;sr=8-1-fkmr0" xr:uid="{00000000-0004-0000-0200-000015000000}"/>
    <hyperlink ref="E9" r:id="rId12" xr:uid="{00000000-0004-0000-0200-000016000000}"/>
    <hyperlink ref="E40" r:id="rId13" xr:uid="{D5D0F0AB-5CAA-407D-BB5B-0E6A76C00804}"/>
    <hyperlink ref="E41" r:id="rId14" xr:uid="{642634BB-6106-451D-B77D-357F478C1419}"/>
    <hyperlink ref="F68" r:id="rId15" xr:uid="{5275E370-DEE7-43B5-8AE0-50901364CA87}"/>
    <hyperlink ref="F69" r:id="rId16" xr:uid="{EA5D7D91-9ED7-4A33-A42A-D381DB0FB288}"/>
    <hyperlink ref="F70" r:id="rId17" xr:uid="{35737523-27BF-4E3D-80C2-D650955E827E}"/>
    <hyperlink ref="E70" r:id="rId18" xr:uid="{1DD7544A-0692-4E22-9DA4-7073A65895C6}"/>
    <hyperlink ref="E26" r:id="rId19" xr:uid="{32509BD2-0304-49DF-9524-A3563BB48DD2}"/>
  </hyperlinks>
  <pageMargins left="0.7" right="0.7" top="0.75" bottom="0.75" header="0.3" footer="0.3"/>
  <pageSetup paperSize="9" orientation="portrait" r:id="rId20"/>
  <ignoredErrors>
    <ignoredError sqref="E6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D38A3-37CE-458B-ABB3-15E8C8901A19}">
  <dimension ref="A1:F82"/>
  <sheetViews>
    <sheetView topLeftCell="A61" workbookViewId="0">
      <selection activeCell="D82" sqref="D82"/>
    </sheetView>
  </sheetViews>
  <sheetFormatPr defaultRowHeight="15.75" x14ac:dyDescent="0.25"/>
  <cols>
    <col min="1" max="1" width="119.7109375" style="108" customWidth="1"/>
    <col min="2" max="4" width="11.42578125" style="130" customWidth="1"/>
    <col min="5" max="5" width="255.7109375" style="108" bestFit="1" customWidth="1"/>
    <col min="6" max="16384" width="9.140625" style="108"/>
  </cols>
  <sheetData>
    <row r="1" spans="1:5" x14ac:dyDescent="0.25">
      <c r="A1" s="89" t="s">
        <v>75</v>
      </c>
      <c r="C1" s="130" t="s">
        <v>76</v>
      </c>
      <c r="D1" s="130" t="s">
        <v>77</v>
      </c>
    </row>
    <row r="2" spans="1:5" x14ac:dyDescent="0.25">
      <c r="B2" s="133"/>
      <c r="C2" s="133"/>
      <c r="D2" s="133"/>
    </row>
    <row r="3" spans="1:5" x14ac:dyDescent="0.25">
      <c r="A3" s="121" t="s">
        <v>78</v>
      </c>
      <c r="B3" s="116">
        <v>11</v>
      </c>
      <c r="C3" s="116"/>
      <c r="D3" s="116"/>
      <c r="E3" s="110" t="s">
        <v>79</v>
      </c>
    </row>
    <row r="4" spans="1:5" x14ac:dyDescent="0.25">
      <c r="A4" s="121" t="s">
        <v>80</v>
      </c>
      <c r="B4" s="134">
        <v>16</v>
      </c>
      <c r="C4" s="134"/>
      <c r="D4" s="134"/>
      <c r="E4" s="110" t="s">
        <v>81</v>
      </c>
    </row>
    <row r="5" spans="1:5" x14ac:dyDescent="0.25">
      <c r="A5" s="121" t="s">
        <v>82</v>
      </c>
      <c r="B5" s="134">
        <v>8</v>
      </c>
      <c r="C5" s="134"/>
      <c r="D5" s="134"/>
      <c r="E5" s="110" t="s">
        <v>83</v>
      </c>
    </row>
    <row r="6" spans="1:5" x14ac:dyDescent="0.25">
      <c r="A6" s="122" t="s">
        <v>84</v>
      </c>
      <c r="B6" s="116">
        <v>15</v>
      </c>
      <c r="C6" s="116"/>
      <c r="D6" s="116"/>
      <c r="E6" s="110" t="s">
        <v>85</v>
      </c>
    </row>
    <row r="7" spans="1:5" x14ac:dyDescent="0.25">
      <c r="A7" s="121" t="s">
        <v>86</v>
      </c>
      <c r="B7" s="116">
        <v>12</v>
      </c>
      <c r="C7" s="116"/>
      <c r="D7" s="116"/>
      <c r="E7" s="73" t="s">
        <v>87</v>
      </c>
    </row>
    <row r="8" spans="1:5" x14ac:dyDescent="0.25">
      <c r="A8" s="121" t="s">
        <v>88</v>
      </c>
      <c r="B8" s="116">
        <v>35</v>
      </c>
      <c r="C8" s="116"/>
      <c r="D8" s="116"/>
      <c r="E8" s="73" t="s">
        <v>89</v>
      </c>
    </row>
    <row r="9" spans="1:5" x14ac:dyDescent="0.25">
      <c r="A9" s="121" t="s">
        <v>90</v>
      </c>
      <c r="B9" s="116">
        <v>22</v>
      </c>
      <c r="C9" s="116"/>
      <c r="D9" s="116"/>
      <c r="E9" s="110" t="s">
        <v>91</v>
      </c>
    </row>
    <row r="10" spans="1:5" x14ac:dyDescent="0.25">
      <c r="A10" s="91"/>
      <c r="B10" s="116"/>
      <c r="C10" s="116">
        <f>SUM(B3:B10)</f>
        <v>119</v>
      </c>
      <c r="D10" s="116">
        <f>+C10</f>
        <v>119</v>
      </c>
    </row>
    <row r="11" spans="1:5" x14ac:dyDescent="0.25">
      <c r="A11" s="92"/>
      <c r="B11" s="116"/>
      <c r="C11" s="116"/>
      <c r="D11" s="116"/>
    </row>
    <row r="12" spans="1:5" x14ac:dyDescent="0.25">
      <c r="A12" s="93" t="s">
        <v>92</v>
      </c>
      <c r="B12" s="116"/>
      <c r="C12" s="116"/>
      <c r="D12" s="116"/>
    </row>
    <row r="13" spans="1:5" x14ac:dyDescent="0.25">
      <c r="A13" s="92" t="s">
        <v>93</v>
      </c>
      <c r="B13" s="116"/>
      <c r="C13" s="116"/>
      <c r="D13" s="116"/>
    </row>
    <row r="14" spans="1:5" x14ac:dyDescent="0.25">
      <c r="A14" s="95" t="s">
        <v>94</v>
      </c>
      <c r="B14" s="116"/>
      <c r="C14" s="116">
        <v>10</v>
      </c>
      <c r="D14" s="116">
        <v>10</v>
      </c>
      <c r="E14" s="110" t="s">
        <v>154</v>
      </c>
    </row>
    <row r="15" spans="1:5" x14ac:dyDescent="0.25">
      <c r="A15" s="94"/>
      <c r="B15" s="116"/>
      <c r="C15" s="116"/>
      <c r="D15" s="116"/>
    </row>
    <row r="16" spans="1:5" x14ac:dyDescent="0.25">
      <c r="A16" s="95"/>
      <c r="B16" s="116"/>
      <c r="C16" s="116"/>
      <c r="D16" s="116"/>
    </row>
    <row r="17" spans="1:5" x14ac:dyDescent="0.25">
      <c r="A17" s="93" t="s">
        <v>96</v>
      </c>
      <c r="B17" s="116"/>
      <c r="C17" s="116"/>
      <c r="D17" s="116"/>
    </row>
    <row r="18" spans="1:5" x14ac:dyDescent="0.25">
      <c r="A18" s="95" t="s">
        <v>97</v>
      </c>
      <c r="B18" s="116"/>
      <c r="C18" s="116"/>
      <c r="D18" s="116"/>
    </row>
    <row r="19" spans="1:5" x14ac:dyDescent="0.25">
      <c r="A19" s="92"/>
      <c r="B19" s="116"/>
      <c r="C19" s="116"/>
      <c r="D19" s="116"/>
    </row>
    <row r="20" spans="1:5" x14ac:dyDescent="0.25">
      <c r="A20" s="92" t="s">
        <v>98</v>
      </c>
      <c r="B20" s="116" t="s">
        <v>99</v>
      </c>
      <c r="C20" s="116"/>
      <c r="D20" s="116"/>
    </row>
    <row r="21" spans="1:5" x14ac:dyDescent="0.25">
      <c r="A21" s="131" t="s">
        <v>155</v>
      </c>
      <c r="C21" s="116"/>
      <c r="D21" s="116">
        <v>38</v>
      </c>
      <c r="E21" s="110" t="s">
        <v>156</v>
      </c>
    </row>
    <row r="22" spans="1:5" x14ac:dyDescent="0.25">
      <c r="A22" s="131" t="s">
        <v>102</v>
      </c>
      <c r="C22" s="116"/>
      <c r="D22" s="116">
        <v>13</v>
      </c>
      <c r="E22" s="110" t="s">
        <v>157</v>
      </c>
    </row>
    <row r="23" spans="1:5" x14ac:dyDescent="0.25">
      <c r="A23" s="131" t="s">
        <v>104</v>
      </c>
      <c r="C23" s="116"/>
      <c r="D23" s="116">
        <v>25</v>
      </c>
      <c r="E23" s="110" t="s">
        <v>105</v>
      </c>
    </row>
    <row r="24" spans="1:5" x14ac:dyDescent="0.25">
      <c r="A24" s="131" t="s">
        <v>106</v>
      </c>
      <c r="C24" s="116"/>
      <c r="D24" s="116">
        <v>5</v>
      </c>
      <c r="E24" s="110" t="s">
        <v>158</v>
      </c>
    </row>
    <row r="25" spans="1:5" x14ac:dyDescent="0.25">
      <c r="A25" s="131" t="s">
        <v>108</v>
      </c>
      <c r="B25" s="108"/>
      <c r="C25" s="116"/>
      <c r="D25" s="116">
        <v>20</v>
      </c>
      <c r="E25" s="143" t="s">
        <v>109</v>
      </c>
    </row>
    <row r="26" spans="1:5" x14ac:dyDescent="0.25">
      <c r="A26" s="131" t="s">
        <v>110</v>
      </c>
      <c r="C26" s="116"/>
      <c r="D26" s="116">
        <v>20</v>
      </c>
      <c r="E26" s="110" t="s">
        <v>111</v>
      </c>
    </row>
    <row r="27" spans="1:5" x14ac:dyDescent="0.25">
      <c r="A27" s="131" t="s">
        <v>112</v>
      </c>
      <c r="C27" s="116"/>
      <c r="D27" s="116">
        <v>15</v>
      </c>
      <c r="E27" s="110" t="s">
        <v>159</v>
      </c>
    </row>
    <row r="28" spans="1:5" x14ac:dyDescent="0.25">
      <c r="A28" s="131"/>
      <c r="B28" s="116"/>
      <c r="C28" s="116"/>
      <c r="D28" s="116">
        <f>SUM(D21:D27)</f>
        <v>136</v>
      </c>
      <c r="E28" s="110"/>
    </row>
    <row r="29" spans="1:5" x14ac:dyDescent="0.25">
      <c r="A29" s="92"/>
      <c r="B29" s="116"/>
      <c r="C29" s="116"/>
      <c r="D29" s="116"/>
    </row>
    <row r="30" spans="1:5" x14ac:dyDescent="0.25">
      <c r="A30" s="92" t="s">
        <v>114</v>
      </c>
      <c r="B30" s="116"/>
      <c r="C30" s="116"/>
      <c r="D30" s="116"/>
    </row>
    <row r="31" spans="1:5" x14ac:dyDescent="0.25">
      <c r="A31" s="131" t="s">
        <v>115</v>
      </c>
      <c r="C31" s="116">
        <v>25</v>
      </c>
      <c r="D31" s="116"/>
      <c r="E31" s="110" t="s">
        <v>160</v>
      </c>
    </row>
    <row r="32" spans="1:5" x14ac:dyDescent="0.25">
      <c r="A32" s="131" t="s">
        <v>117</v>
      </c>
      <c r="C32" s="116">
        <v>19</v>
      </c>
      <c r="D32" s="116"/>
      <c r="E32" s="110" t="s">
        <v>161</v>
      </c>
    </row>
    <row r="33" spans="1:5" x14ac:dyDescent="0.25">
      <c r="A33" s="131" t="s">
        <v>119</v>
      </c>
      <c r="C33" s="116">
        <v>17</v>
      </c>
      <c r="D33" s="116"/>
      <c r="E33" s="110" t="s">
        <v>162</v>
      </c>
    </row>
    <row r="34" spans="1:5" x14ac:dyDescent="0.25">
      <c r="A34" s="131" t="s">
        <v>121</v>
      </c>
      <c r="C34" s="116">
        <v>19.95</v>
      </c>
      <c r="D34" s="116"/>
      <c r="E34" s="73" t="s">
        <v>163</v>
      </c>
    </row>
    <row r="35" spans="1:5" x14ac:dyDescent="0.25">
      <c r="A35" s="131" t="s">
        <v>110</v>
      </c>
      <c r="C35" s="116">
        <v>14.92</v>
      </c>
      <c r="D35" s="116"/>
      <c r="E35" s="110" t="s">
        <v>164</v>
      </c>
    </row>
    <row r="36" spans="1:5" x14ac:dyDescent="0.25">
      <c r="A36" s="90"/>
      <c r="B36" s="116"/>
      <c r="C36" s="116">
        <f>SUM(C31:C35)</f>
        <v>95.87</v>
      </c>
      <c r="D36" s="116"/>
    </row>
    <row r="37" spans="1:5" x14ac:dyDescent="0.25">
      <c r="A37" s="93" t="s">
        <v>123</v>
      </c>
      <c r="B37" s="116"/>
      <c r="C37" s="116"/>
      <c r="D37" s="116"/>
    </row>
    <row r="38" spans="1:5" x14ac:dyDescent="0.25">
      <c r="A38" s="92"/>
      <c r="B38" s="116"/>
      <c r="C38" s="116"/>
      <c r="D38" s="116"/>
    </row>
    <row r="39" spans="1:5" ht="31.5" x14ac:dyDescent="0.25">
      <c r="A39" s="132" t="s">
        <v>124</v>
      </c>
      <c r="B39" s="116"/>
      <c r="C39" s="116"/>
      <c r="D39" s="116"/>
    </row>
    <row r="40" spans="1:5" x14ac:dyDescent="0.25">
      <c r="A40" s="95" t="s">
        <v>125</v>
      </c>
      <c r="C40" s="116">
        <v>43</v>
      </c>
      <c r="D40" s="116">
        <v>43</v>
      </c>
      <c r="E40" s="73" t="s">
        <v>165</v>
      </c>
    </row>
    <row r="41" spans="1:5" x14ac:dyDescent="0.25">
      <c r="A41" s="122" t="s">
        <v>127</v>
      </c>
      <c r="C41" s="135">
        <v>10</v>
      </c>
      <c r="D41" s="116">
        <v>100</v>
      </c>
      <c r="E41" s="124" t="s">
        <v>128</v>
      </c>
    </row>
    <row r="42" spans="1:5" x14ac:dyDescent="0.25">
      <c r="A42" s="95" t="s">
        <v>129</v>
      </c>
      <c r="B42" s="116"/>
      <c r="C42" s="116">
        <f>SUM(C40:C41)</f>
        <v>53</v>
      </c>
      <c r="D42" s="116">
        <f>+C42</f>
        <v>53</v>
      </c>
    </row>
    <row r="43" spans="1:5" x14ac:dyDescent="0.25">
      <c r="A43" s="93" t="s">
        <v>130</v>
      </c>
      <c r="B43" s="116"/>
      <c r="C43" s="116"/>
      <c r="D43" s="116"/>
    </row>
    <row r="44" spans="1:5" x14ac:dyDescent="0.25">
      <c r="A44" s="92"/>
      <c r="B44" s="116"/>
      <c r="C44" s="116"/>
      <c r="D44" s="116"/>
    </row>
    <row r="45" spans="1:5" ht="31.5" x14ac:dyDescent="0.25">
      <c r="A45" s="96" t="s">
        <v>131</v>
      </c>
      <c r="B45" s="116"/>
      <c r="C45" s="116"/>
      <c r="D45" s="116"/>
    </row>
    <row r="46" spans="1:5" x14ac:dyDescent="0.25">
      <c r="A46" s="95"/>
      <c r="B46" s="116"/>
      <c r="C46" s="116"/>
      <c r="D46" s="116"/>
    </row>
    <row r="47" spans="1:5" ht="31.5" x14ac:dyDescent="0.25">
      <c r="A47" s="96" t="s">
        <v>132</v>
      </c>
      <c r="B47" s="116"/>
      <c r="C47" s="116"/>
      <c r="D47" s="116"/>
    </row>
    <row r="48" spans="1:5" x14ac:dyDescent="0.25">
      <c r="A48" s="92"/>
      <c r="B48" s="116"/>
      <c r="C48" s="116"/>
      <c r="D48" s="116"/>
    </row>
    <row r="49" spans="1:4" x14ac:dyDescent="0.25">
      <c r="A49" s="128" t="s">
        <v>133</v>
      </c>
      <c r="B49" s="116"/>
      <c r="C49" s="116"/>
      <c r="D49" s="116"/>
    </row>
    <row r="50" spans="1:4" x14ac:dyDescent="0.25">
      <c r="A50" s="92"/>
      <c r="B50" s="116"/>
      <c r="C50" s="116"/>
      <c r="D50" s="116"/>
    </row>
    <row r="51" spans="1:4" ht="31.5" x14ac:dyDescent="0.25">
      <c r="A51" s="96" t="s">
        <v>134</v>
      </c>
      <c r="B51" s="116"/>
      <c r="C51" s="116"/>
      <c r="D51" s="116"/>
    </row>
    <row r="52" spans="1:4" x14ac:dyDescent="0.25">
      <c r="A52" s="92"/>
      <c r="B52" s="116"/>
      <c r="C52" s="116"/>
      <c r="D52" s="116"/>
    </row>
    <row r="53" spans="1:4" x14ac:dyDescent="0.25">
      <c r="A53" s="92"/>
      <c r="B53" s="116"/>
      <c r="C53" s="116"/>
      <c r="D53" s="116"/>
    </row>
    <row r="54" spans="1:4" x14ac:dyDescent="0.25">
      <c r="A54" s="92" t="s">
        <v>135</v>
      </c>
      <c r="B54" s="116"/>
      <c r="C54" s="116"/>
      <c r="D54" s="116"/>
    </row>
    <row r="55" spans="1:4" x14ac:dyDescent="0.25">
      <c r="A55" s="140" t="s">
        <v>136</v>
      </c>
      <c r="B55" s="116"/>
      <c r="C55" s="116"/>
      <c r="D55" s="116"/>
    </row>
    <row r="56" spans="1:4" x14ac:dyDescent="0.25">
      <c r="A56" s="141" t="s">
        <v>137</v>
      </c>
      <c r="B56" s="116"/>
      <c r="C56" s="116"/>
      <c r="D56" s="116"/>
    </row>
    <row r="57" spans="1:4" x14ac:dyDescent="0.25">
      <c r="A57" s="92"/>
      <c r="B57" s="116"/>
      <c r="C57" s="116"/>
      <c r="D57" s="116"/>
    </row>
    <row r="58" spans="1:4" x14ac:dyDescent="0.25">
      <c r="A58" s="92" t="s">
        <v>138</v>
      </c>
      <c r="B58" s="116"/>
      <c r="C58" s="116"/>
      <c r="D58" s="116"/>
    </row>
    <row r="59" spans="1:4" x14ac:dyDescent="0.25">
      <c r="A59" s="125" t="s">
        <v>139</v>
      </c>
      <c r="B59" s="116"/>
      <c r="C59" s="116"/>
      <c r="D59" s="116"/>
    </row>
    <row r="60" spans="1:4" x14ac:dyDescent="0.25">
      <c r="A60" s="121" t="s">
        <v>140</v>
      </c>
      <c r="B60" s="116"/>
      <c r="C60" s="116"/>
      <c r="D60" s="116"/>
    </row>
    <row r="61" spans="1:4" x14ac:dyDescent="0.25">
      <c r="A61" s="121" t="s">
        <v>141</v>
      </c>
      <c r="B61" s="116"/>
      <c r="C61" s="116"/>
      <c r="D61" s="116"/>
    </row>
    <row r="62" spans="1:4" x14ac:dyDescent="0.25">
      <c r="A62" s="95" t="s">
        <v>142</v>
      </c>
      <c r="B62" s="116"/>
      <c r="C62" s="116"/>
      <c r="D62" s="116"/>
    </row>
    <row r="63" spans="1:4" x14ac:dyDescent="0.25">
      <c r="A63" s="92"/>
      <c r="B63" s="116"/>
      <c r="C63" s="116"/>
      <c r="D63" s="116"/>
    </row>
    <row r="64" spans="1:4" x14ac:dyDescent="0.25">
      <c r="A64" s="92" t="s">
        <v>143</v>
      </c>
      <c r="B64" s="116"/>
      <c r="C64" s="116"/>
      <c r="D64" s="116"/>
    </row>
    <row r="65" spans="1:6" x14ac:dyDescent="0.25">
      <c r="A65" s="92"/>
      <c r="B65" s="116"/>
      <c r="C65" s="116"/>
      <c r="D65" s="116"/>
    </row>
    <row r="66" spans="1:6" x14ac:dyDescent="0.25">
      <c r="A66" s="121" t="s">
        <v>144</v>
      </c>
      <c r="B66" s="116"/>
      <c r="C66" s="116">
        <v>500</v>
      </c>
      <c r="D66" s="116">
        <f>+C66</f>
        <v>500</v>
      </c>
      <c r="E66" s="126">
        <f>SUM(B40:B66)</f>
        <v>0</v>
      </c>
    </row>
    <row r="67" spans="1:6" x14ac:dyDescent="0.25">
      <c r="A67" s="121"/>
      <c r="B67" s="116"/>
      <c r="C67" s="116"/>
      <c r="D67" s="116"/>
      <c r="E67" s="126"/>
    </row>
    <row r="68" spans="1:6" x14ac:dyDescent="0.25">
      <c r="A68" s="122" t="s">
        <v>145</v>
      </c>
      <c r="B68" s="136">
        <v>600</v>
      </c>
      <c r="C68" s="116"/>
      <c r="D68" s="116"/>
      <c r="E68" s="73" t="s">
        <v>146</v>
      </c>
      <c r="F68" s="110" t="s">
        <v>147</v>
      </c>
    </row>
    <row r="69" spans="1:6" x14ac:dyDescent="0.25">
      <c r="A69" s="122" t="s">
        <v>145</v>
      </c>
      <c r="B69" s="117">
        <v>220</v>
      </c>
      <c r="C69" s="116"/>
      <c r="D69" s="116"/>
      <c r="E69" s="110" t="s">
        <v>148</v>
      </c>
      <c r="F69" s="110" t="s">
        <v>149</v>
      </c>
    </row>
    <row r="70" spans="1:6" x14ac:dyDescent="0.25">
      <c r="A70" s="122" t="s">
        <v>150</v>
      </c>
      <c r="B70" s="137">
        <v>1000</v>
      </c>
      <c r="C70" s="116"/>
      <c r="D70" s="116"/>
      <c r="E70" s="73" t="s">
        <v>151</v>
      </c>
      <c r="F70" s="110" t="s">
        <v>151</v>
      </c>
    </row>
    <row r="71" spans="1:6" x14ac:dyDescent="0.25">
      <c r="A71" s="122"/>
      <c r="B71" s="116"/>
      <c r="C71" s="116"/>
      <c r="D71" s="116"/>
    </row>
    <row r="72" spans="1:6" x14ac:dyDescent="0.25">
      <c r="A72" s="122" t="s">
        <v>152</v>
      </c>
      <c r="B72" s="116"/>
      <c r="C72" s="116">
        <f>AVERAGE(B68:B71)</f>
        <v>606.66666666666663</v>
      </c>
      <c r="D72" s="116">
        <f>+C72</f>
        <v>606.66666666666663</v>
      </c>
      <c r="E72" s="109"/>
    </row>
    <row r="73" spans="1:6" x14ac:dyDescent="0.25">
      <c r="B73" s="116"/>
      <c r="C73" s="116"/>
      <c r="D73" s="116"/>
    </row>
    <row r="74" spans="1:6" x14ac:dyDescent="0.25">
      <c r="B74" s="116"/>
      <c r="C74" s="116"/>
      <c r="D74" s="116"/>
    </row>
    <row r="75" spans="1:6" ht="16.5" thickBot="1" x14ac:dyDescent="0.3">
      <c r="B75" s="116"/>
      <c r="C75" s="138">
        <f>SUM(C1:C74)</f>
        <v>1533.4066666666668</v>
      </c>
      <c r="D75" s="138">
        <f>SUM(D1:D74)</f>
        <v>1703.6666666666665</v>
      </c>
    </row>
    <row r="76" spans="1:6" ht="16.5" thickTop="1" x14ac:dyDescent="0.25">
      <c r="B76" s="116"/>
      <c r="C76" s="116"/>
      <c r="D76" s="116"/>
    </row>
    <row r="77" spans="1:6" x14ac:dyDescent="0.25">
      <c r="B77" s="116"/>
      <c r="C77" s="116"/>
      <c r="D77" s="116"/>
    </row>
    <row r="78" spans="1:6" ht="16.5" thickBot="1" x14ac:dyDescent="0.3">
      <c r="B78" s="116"/>
      <c r="C78" s="116"/>
      <c r="D78" s="139">
        <f>IF(C75&gt;D75,C75,D75)</f>
        <v>1703.6666666666665</v>
      </c>
      <c r="E78" s="108" t="s">
        <v>153</v>
      </c>
    </row>
    <row r="79" spans="1:6" ht="16.5" thickTop="1" x14ac:dyDescent="0.25">
      <c r="B79" s="133"/>
      <c r="C79" s="133"/>
      <c r="D79" s="133"/>
    </row>
    <row r="82" spans="4:4" x14ac:dyDescent="0.25">
      <c r="D82" s="108" t="s">
        <v>418</v>
      </c>
    </row>
  </sheetData>
  <hyperlinks>
    <hyperlink ref="A49" r:id="rId1" xr:uid="{7C90314E-487C-4360-B952-0F25BE309C0D}"/>
    <hyperlink ref="A55" r:id="rId2" display="https://dancewear.co.uk/" xr:uid="{EEEBC261-CA07-438F-84D3-B079FC1328B9}"/>
    <hyperlink ref="A59" r:id="rId3" display="https://dancewear.co.uk/" xr:uid="{94A6DB0F-F128-4DC3-A777-EDD1828F9D0C}"/>
    <hyperlink ref="E23" r:id="rId4" xr:uid="{868D6BF7-3AF2-4C93-9E23-F4058EC9D13E}"/>
    <hyperlink ref="E26" r:id="rId5" xr:uid="{B68C9813-FBEA-4BA7-A5AC-D09A6C5C727C}"/>
    <hyperlink ref="E33" r:id="rId6" xr:uid="{34568787-A267-4CF4-80A9-AB593A608736}"/>
    <hyperlink ref="E3" r:id="rId7" xr:uid="{8588D0AD-BE13-4468-81F3-8A1768B9318A}"/>
    <hyperlink ref="E4" r:id="rId8" xr:uid="{63D28E4B-5915-4CE7-B8C8-621DC07F2787}"/>
    <hyperlink ref="E5" r:id="rId9" xr:uid="{869057FA-4E35-41AF-830B-3889ED2C744F}"/>
    <hyperlink ref="E6" r:id="rId10" xr:uid="{86B98D14-5F16-4E5A-81E6-26EE59387FA2}"/>
    <hyperlink ref="E7" r:id="rId11" xr:uid="{E6E7DA05-B146-445B-995C-2C5A5EB75FC6}"/>
    <hyperlink ref="E8" r:id="rId12" display="https://smile.amazon.co.uk/Longman-Pronunciation-Dictionary-Paper-CD-ROM/dp/1405881186/ref=sr_1_fkmr0_1?dchild=1&amp;keywords=Longman+Pronunciation+Dictionary+Third+Edition+-+J.+C.+Wells+-+Pearson%2C+London+2008+%28this+edition+comes+with+a+CD%29&amp;qid=1597649498&amp;sr=8-1-fkmr0" xr:uid="{DFE166FB-A409-4D19-9190-E1B037A3EBDC}"/>
    <hyperlink ref="E9" r:id="rId13" xr:uid="{A23EA353-1EE8-4072-B935-5742494E9859}"/>
    <hyperlink ref="F68" r:id="rId14" xr:uid="{4F47F2D7-DE82-4DAA-88C4-9241D7646FFE}"/>
    <hyperlink ref="F69" r:id="rId15" xr:uid="{5636FA74-759C-4967-BCE3-CEF152D14096}"/>
    <hyperlink ref="F70" r:id="rId16" xr:uid="{B8390C48-9BB7-4431-AD6C-419CEA986A4F}"/>
    <hyperlink ref="E70" r:id="rId17" xr:uid="{4834FD87-139F-40B6-9A1A-D63FE39E12A3}"/>
    <hyperlink ref="E41" r:id="rId18" xr:uid="{2E1D37E0-4C50-4FE9-A840-B79BCA0CDC9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6"/>
  <sheetViews>
    <sheetView topLeftCell="A28" workbookViewId="0">
      <selection activeCell="B46" sqref="B46"/>
    </sheetView>
  </sheetViews>
  <sheetFormatPr defaultRowHeight="15.75" x14ac:dyDescent="0.25"/>
  <cols>
    <col min="1" max="1" width="130.42578125" style="108" customWidth="1"/>
    <col min="2" max="2" width="12.85546875" style="108" customWidth="1"/>
    <col min="3" max="16384" width="9.140625" style="108"/>
  </cols>
  <sheetData>
    <row r="1" spans="1:3" x14ac:dyDescent="0.25">
      <c r="A1" s="103" t="s">
        <v>166</v>
      </c>
      <c r="B1" s="108" t="s">
        <v>167</v>
      </c>
      <c r="C1" s="108" t="s">
        <v>168</v>
      </c>
    </row>
    <row r="2" spans="1:3" x14ac:dyDescent="0.25">
      <c r="A2" s="103" t="s">
        <v>169</v>
      </c>
    </row>
    <row r="3" spans="1:3" x14ac:dyDescent="0.25">
      <c r="A3" s="121" t="s">
        <v>170</v>
      </c>
      <c r="B3" s="109">
        <v>5</v>
      </c>
      <c r="C3" s="73" t="s">
        <v>171</v>
      </c>
    </row>
    <row r="4" spans="1:3" x14ac:dyDescent="0.25">
      <c r="A4" s="121" t="s">
        <v>172</v>
      </c>
      <c r="B4" s="109">
        <v>12</v>
      </c>
      <c r="C4" s="110" t="s">
        <v>173</v>
      </c>
    </row>
    <row r="5" spans="1:3" x14ac:dyDescent="0.25">
      <c r="A5" s="121" t="s">
        <v>174</v>
      </c>
      <c r="B5" s="109">
        <v>16</v>
      </c>
      <c r="C5" s="73" t="s">
        <v>175</v>
      </c>
    </row>
    <row r="6" spans="1:3" x14ac:dyDescent="0.25">
      <c r="A6" s="121" t="s">
        <v>176</v>
      </c>
      <c r="B6" s="109">
        <v>12</v>
      </c>
      <c r="C6" s="110" t="s">
        <v>177</v>
      </c>
    </row>
    <row r="7" spans="1:3" x14ac:dyDescent="0.25">
      <c r="A7" s="121" t="s">
        <v>178</v>
      </c>
      <c r="B7" s="109">
        <v>12</v>
      </c>
      <c r="C7" s="110" t="s">
        <v>179</v>
      </c>
    </row>
    <row r="8" spans="1:3" x14ac:dyDescent="0.25">
      <c r="A8" s="121" t="s">
        <v>180</v>
      </c>
      <c r="B8" s="109">
        <v>30</v>
      </c>
      <c r="C8" s="110" t="s">
        <v>181</v>
      </c>
    </row>
    <row r="9" spans="1:3" x14ac:dyDescent="0.25">
      <c r="A9" s="121" t="s">
        <v>182</v>
      </c>
      <c r="B9" s="109">
        <v>41</v>
      </c>
      <c r="C9" s="110" t="s">
        <v>183</v>
      </c>
    </row>
    <row r="10" spans="1:3" x14ac:dyDescent="0.25">
      <c r="A10" s="121" t="s">
        <v>184</v>
      </c>
      <c r="B10" s="109">
        <v>21</v>
      </c>
      <c r="C10" s="110" t="s">
        <v>185</v>
      </c>
    </row>
    <row r="11" spans="1:3" ht="18" x14ac:dyDescent="0.25">
      <c r="A11" s="121" t="s">
        <v>186</v>
      </c>
      <c r="B11" s="109">
        <v>24</v>
      </c>
      <c r="C11" s="73" t="s">
        <v>187</v>
      </c>
    </row>
    <row r="12" spans="1:3" ht="18" x14ac:dyDescent="0.25">
      <c r="A12" s="121" t="s">
        <v>188</v>
      </c>
      <c r="B12" s="109">
        <v>53</v>
      </c>
      <c r="C12" s="110" t="s">
        <v>189</v>
      </c>
    </row>
    <row r="13" spans="1:3" x14ac:dyDescent="0.25">
      <c r="A13" s="95"/>
    </row>
    <row r="14" spans="1:3" x14ac:dyDescent="0.25">
      <c r="A14" s="92" t="s">
        <v>190</v>
      </c>
    </row>
    <row r="15" spans="1:3" x14ac:dyDescent="0.25">
      <c r="A15" s="121" t="s">
        <v>191</v>
      </c>
    </row>
    <row r="16" spans="1:3" x14ac:dyDescent="0.25">
      <c r="A16" s="95" t="s">
        <v>125</v>
      </c>
      <c r="B16" s="109">
        <v>65</v>
      </c>
      <c r="C16" s="110" t="s">
        <v>126</v>
      </c>
    </row>
    <row r="17" spans="1:4" x14ac:dyDescent="0.25">
      <c r="A17" s="122" t="s">
        <v>127</v>
      </c>
      <c r="B17" s="123">
        <v>10</v>
      </c>
      <c r="C17" s="124" t="s">
        <v>128</v>
      </c>
    </row>
    <row r="18" spans="1:4" x14ac:dyDescent="0.25">
      <c r="B18" s="123"/>
    </row>
    <row r="19" spans="1:4" x14ac:dyDescent="0.25">
      <c r="A19" s="92" t="s">
        <v>192</v>
      </c>
    </row>
    <row r="20" spans="1:4" x14ac:dyDescent="0.25">
      <c r="A20" s="121" t="s">
        <v>193</v>
      </c>
      <c r="B20" s="109">
        <v>8</v>
      </c>
      <c r="C20" s="110" t="s">
        <v>194</v>
      </c>
    </row>
    <row r="21" spans="1:4" x14ac:dyDescent="0.25">
      <c r="A21" s="121" t="s">
        <v>144</v>
      </c>
      <c r="B21" s="109">
        <v>500</v>
      </c>
    </row>
    <row r="22" spans="1:4" x14ac:dyDescent="0.25">
      <c r="A22" s="125" t="s">
        <v>195</v>
      </c>
      <c r="B22" s="109">
        <v>13</v>
      </c>
      <c r="C22" s="110" t="s">
        <v>196</v>
      </c>
    </row>
    <row r="23" spans="1:4" x14ac:dyDescent="0.25">
      <c r="A23" s="121" t="s">
        <v>197</v>
      </c>
      <c r="B23" s="109">
        <v>19</v>
      </c>
      <c r="C23" s="110" t="s">
        <v>198</v>
      </c>
    </row>
    <row r="24" spans="1:4" ht="16.5" thickBot="1" x14ac:dyDescent="0.3">
      <c r="A24" s="121"/>
    </row>
    <row r="25" spans="1:4" ht="16.5" thickBot="1" x14ac:dyDescent="0.3">
      <c r="A25" s="122"/>
      <c r="B25" s="127">
        <f>SUM(B2:B24)</f>
        <v>841</v>
      </c>
      <c r="C25" s="108" t="s">
        <v>199</v>
      </c>
    </row>
    <row r="30" spans="1:4" x14ac:dyDescent="0.25">
      <c r="A30" s="122" t="s">
        <v>145</v>
      </c>
      <c r="B30" s="136">
        <v>600</v>
      </c>
      <c r="C30" s="73" t="s">
        <v>146</v>
      </c>
      <c r="D30" s="116"/>
    </row>
    <row r="31" spans="1:4" x14ac:dyDescent="0.25">
      <c r="A31" s="122" t="s">
        <v>145</v>
      </c>
      <c r="B31" s="117">
        <v>220</v>
      </c>
      <c r="C31" s="110" t="s">
        <v>148</v>
      </c>
      <c r="D31" s="116"/>
    </row>
    <row r="32" spans="1:4" x14ac:dyDescent="0.25">
      <c r="A32" s="122" t="s">
        <v>150</v>
      </c>
      <c r="B32" s="137">
        <v>1000</v>
      </c>
      <c r="C32" s="73" t="s">
        <v>151</v>
      </c>
      <c r="D32" s="116"/>
    </row>
    <row r="33" spans="1:5" x14ac:dyDescent="0.25">
      <c r="A33" s="122"/>
      <c r="B33" s="116"/>
      <c r="C33" s="116"/>
      <c r="D33" s="116"/>
    </row>
    <row r="34" spans="1:5" x14ac:dyDescent="0.25">
      <c r="A34" s="122" t="s">
        <v>152</v>
      </c>
      <c r="B34" s="116">
        <f>AVERAGE(B30:B33)</f>
        <v>606.66666666666663</v>
      </c>
      <c r="C34" s="116"/>
      <c r="D34" s="116"/>
      <c r="E34" s="109"/>
    </row>
    <row r="39" spans="1:5" x14ac:dyDescent="0.25">
      <c r="B39" s="119">
        <v>841</v>
      </c>
    </row>
    <row r="40" spans="1:5" x14ac:dyDescent="0.25">
      <c r="B40" s="119">
        <v>607</v>
      </c>
    </row>
    <row r="41" spans="1:5" x14ac:dyDescent="0.25">
      <c r="B41" s="120">
        <f>SUM(B39:B40)</f>
        <v>1448</v>
      </c>
      <c r="C41" s="108" t="s">
        <v>200</v>
      </c>
    </row>
    <row r="46" spans="1:5" x14ac:dyDescent="0.25">
      <c r="B46" s="108" t="s">
        <v>418</v>
      </c>
    </row>
  </sheetData>
  <hyperlinks>
    <hyperlink ref="A22" r:id="rId1" display="http://www.themorrisonboneprop.com/" xr:uid="{00000000-0004-0000-0300-000000000000}"/>
    <hyperlink ref="C3" r:id="rId2" xr:uid="{00000000-0004-0000-0300-000001000000}"/>
    <hyperlink ref="C4" r:id="rId3" xr:uid="{00000000-0004-0000-0300-000002000000}"/>
    <hyperlink ref="C5" r:id="rId4" xr:uid="{00000000-0004-0000-0300-000003000000}"/>
    <hyperlink ref="C6" r:id="rId5" xr:uid="{00000000-0004-0000-0300-000004000000}"/>
    <hyperlink ref="C7" r:id="rId6" display="https://www.amazon.co.uk/Freeing-Natural-Voice-Kristin-Linklater/dp/1854599712/ref=sr_1_fkmr0_1?dchild=1&amp;keywords=Linklater%2C+Kristin+%282006%29+Freeing+the+Natural+Voice%3A+Imagery+and+Art+in+the+Practice+of+Voice+and+Language+Quite+Specific+Media&amp;qid=1597307189&amp;sr=8-1-fkmr0" xr:uid="{00000000-0004-0000-0300-000005000000}"/>
    <hyperlink ref="C8" r:id="rId7" xr:uid="{00000000-0004-0000-0300-000006000000}"/>
    <hyperlink ref="C9" r:id="rId8" xr:uid="{00000000-0004-0000-0300-000007000000}"/>
    <hyperlink ref="C10" r:id="rId9" xr:uid="{00000000-0004-0000-0300-000008000000}"/>
    <hyperlink ref="C12" r:id="rId10" xr:uid="{00000000-0004-0000-0300-000009000000}"/>
    <hyperlink ref="C20" r:id="rId11" xr:uid="{00000000-0004-0000-0300-00000A000000}"/>
    <hyperlink ref="C22" r:id="rId12" xr:uid="{00000000-0004-0000-0300-00000B000000}"/>
    <hyperlink ref="C23" r:id="rId13" display="https://www.amazon.co.uk/Xn8-Sports-Yoga-Mat-Blue/dp/B07HY7FVT3/ref=sxin_10_ac_d_rm?ac_md=2-2-eW9nYSBtYXQgNm1t-ac_d_rm&amp;cv_ct_cx=yoga+mat&amp;dchild=1&amp;keywords=yoga+mat&amp;pd_rd_i=B07HY7FVT3&amp;pd_rd_r=ef58ccff-7e53-41d1-a812-6ef9943c6a8a&amp;pd_rd_w=3C6zM&amp;pd_rd_wg=YZV1j&amp;pf_rd_p=0c799c14-fd2d-4652-a647-3581649b0ff7&amp;pf_rd_r=XWC8RY2Z52DXJE9B3N5X&amp;psc=1&amp;qid=1597307542&amp;sr=1-3-fe323411-17bb-433b-b2f8-c44f2e1370d4" xr:uid="{00000000-0004-0000-0300-00000C000000}"/>
    <hyperlink ref="C11" r:id="rId14" xr:uid="{00000000-0004-0000-0300-00000D000000}"/>
    <hyperlink ref="C16" r:id="rId15" xr:uid="{4EA60C18-8367-4D6B-824B-C15442B3A74A}"/>
    <hyperlink ref="C17" r:id="rId16" xr:uid="{F1C9DF63-4333-452C-98A0-42DD7381D641}"/>
    <hyperlink ref="C32" r:id="rId17" xr:uid="{A2A330E1-3CB2-417C-841A-F562979E9381}"/>
  </hyperlinks>
  <pageMargins left="0.7" right="0.7" top="0.75" bottom="0.75" header="0.3" footer="0.3"/>
  <pageSetup paperSize="9" orientation="portrait"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0DFD8-5D16-4414-94BB-E1A412C566B1}">
  <dimension ref="A2:H39"/>
  <sheetViews>
    <sheetView topLeftCell="A25" workbookViewId="0">
      <selection activeCell="B39" sqref="B39"/>
    </sheetView>
  </sheetViews>
  <sheetFormatPr defaultRowHeight="15.75" x14ac:dyDescent="0.25"/>
  <cols>
    <col min="1" max="1" width="64.7109375" style="108" bestFit="1" customWidth="1"/>
    <col min="2" max="2" width="14.140625" style="108" customWidth="1"/>
    <col min="3" max="3" width="255.7109375" style="108" bestFit="1" customWidth="1"/>
    <col min="4" max="4" width="9.140625" style="108"/>
    <col min="5" max="5" width="14.85546875" style="108" bestFit="1" customWidth="1"/>
    <col min="6" max="6" width="16.42578125" style="108" bestFit="1" customWidth="1"/>
    <col min="7" max="7" width="19" style="108" bestFit="1" customWidth="1"/>
    <col min="8" max="8" width="24.5703125" style="108" bestFit="1" customWidth="1"/>
    <col min="9" max="16384" width="9.140625" style="108"/>
  </cols>
  <sheetData>
    <row r="2" spans="1:8" x14ac:dyDescent="0.25">
      <c r="A2" s="92" t="s">
        <v>201</v>
      </c>
    </row>
    <row r="3" spans="1:8" x14ac:dyDescent="0.25">
      <c r="A3" s="95" t="s">
        <v>202</v>
      </c>
    </row>
    <row r="4" spans="1:8" x14ac:dyDescent="0.25">
      <c r="A4" s="95" t="s">
        <v>203</v>
      </c>
      <c r="B4" s="109">
        <v>11</v>
      </c>
      <c r="C4" s="73" t="s">
        <v>204</v>
      </c>
    </row>
    <row r="5" spans="1:8" x14ac:dyDescent="0.25">
      <c r="A5" s="95" t="s">
        <v>205</v>
      </c>
      <c r="B5" s="109">
        <v>17</v>
      </c>
      <c r="C5" s="110" t="s">
        <v>206</v>
      </c>
    </row>
    <row r="6" spans="1:8" x14ac:dyDescent="0.25">
      <c r="A6" s="95" t="s">
        <v>207</v>
      </c>
      <c r="B6" s="109">
        <v>12</v>
      </c>
      <c r="C6" s="110" t="s">
        <v>208</v>
      </c>
    </row>
    <row r="7" spans="1:8" x14ac:dyDescent="0.25">
      <c r="A7" s="95" t="s">
        <v>209</v>
      </c>
      <c r="B7" s="109">
        <v>11</v>
      </c>
      <c r="C7" s="110" t="s">
        <v>210</v>
      </c>
    </row>
    <row r="8" spans="1:8" x14ac:dyDescent="0.25">
      <c r="A8" s="95" t="s">
        <v>125</v>
      </c>
      <c r="B8" s="109">
        <v>65</v>
      </c>
      <c r="C8" s="110" t="s">
        <v>126</v>
      </c>
    </row>
    <row r="9" spans="1:8" x14ac:dyDescent="0.25">
      <c r="A9" s="92"/>
    </row>
    <row r="10" spans="1:8" x14ac:dyDescent="0.25">
      <c r="A10" s="92" t="s">
        <v>211</v>
      </c>
    </row>
    <row r="11" spans="1:8" x14ac:dyDescent="0.25">
      <c r="A11" s="95"/>
    </row>
    <row r="12" spans="1:8" x14ac:dyDescent="0.25">
      <c r="A12" s="95" t="s">
        <v>212</v>
      </c>
      <c r="B12" s="109">
        <v>26</v>
      </c>
      <c r="C12" s="110" t="s">
        <v>213</v>
      </c>
      <c r="H12" s="95"/>
    </row>
    <row r="13" spans="1:8" x14ac:dyDescent="0.25">
      <c r="A13" s="95" t="s">
        <v>214</v>
      </c>
      <c r="B13" s="109">
        <v>12</v>
      </c>
      <c r="C13" s="110" t="s">
        <v>215</v>
      </c>
      <c r="E13" s="95"/>
    </row>
    <row r="14" spans="1:8" x14ac:dyDescent="0.25">
      <c r="A14" s="95" t="s">
        <v>216</v>
      </c>
      <c r="B14" s="109">
        <v>11</v>
      </c>
      <c r="C14" s="110" t="s">
        <v>217</v>
      </c>
      <c r="H14" s="95"/>
    </row>
    <row r="15" spans="1:8" x14ac:dyDescent="0.25">
      <c r="A15" s="95" t="s">
        <v>218</v>
      </c>
      <c r="B15" s="109">
        <v>21</v>
      </c>
      <c r="C15" s="110" t="s">
        <v>219</v>
      </c>
      <c r="G15" s="95"/>
    </row>
    <row r="16" spans="1:8" x14ac:dyDescent="0.25">
      <c r="A16" s="95" t="s">
        <v>220</v>
      </c>
      <c r="B16" s="109">
        <v>4</v>
      </c>
      <c r="C16" s="110" t="s">
        <v>221</v>
      </c>
      <c r="H16" s="95"/>
    </row>
    <row r="17" spans="1:8" x14ac:dyDescent="0.25">
      <c r="A17" s="95" t="s">
        <v>222</v>
      </c>
      <c r="B17" s="109">
        <v>8</v>
      </c>
      <c r="C17" s="110" t="s">
        <v>223</v>
      </c>
      <c r="H17" s="95"/>
    </row>
    <row r="18" spans="1:8" x14ac:dyDescent="0.25">
      <c r="A18" s="95" t="s">
        <v>224</v>
      </c>
      <c r="B18" s="109">
        <v>13</v>
      </c>
      <c r="C18" s="110" t="s">
        <v>225</v>
      </c>
      <c r="G18" s="95"/>
    </row>
    <row r="19" spans="1:8" x14ac:dyDescent="0.25">
      <c r="A19" s="95" t="s">
        <v>226</v>
      </c>
      <c r="B19" s="109">
        <v>13</v>
      </c>
      <c r="C19" s="110" t="s">
        <v>227</v>
      </c>
      <c r="F19" s="95"/>
    </row>
    <row r="20" spans="1:8" x14ac:dyDescent="0.25">
      <c r="A20" s="95" t="s">
        <v>228</v>
      </c>
      <c r="B20" s="109">
        <v>19</v>
      </c>
      <c r="C20" s="110" t="s">
        <v>229</v>
      </c>
      <c r="H20" s="95"/>
    </row>
    <row r="21" spans="1:8" x14ac:dyDescent="0.25">
      <c r="A21" s="95" t="s">
        <v>230</v>
      </c>
      <c r="B21" s="109">
        <v>12</v>
      </c>
      <c r="C21" s="110" t="s">
        <v>231</v>
      </c>
      <c r="G21" s="95"/>
    </row>
    <row r="22" spans="1:8" x14ac:dyDescent="0.25">
      <c r="A22" s="108" t="s">
        <v>232</v>
      </c>
      <c r="B22" s="109">
        <v>11</v>
      </c>
      <c r="C22" s="110" t="s">
        <v>233</v>
      </c>
    </row>
    <row r="23" spans="1:8" x14ac:dyDescent="0.25">
      <c r="B23" s="109">
        <f>SUM(B4:B22)</f>
        <v>266</v>
      </c>
      <c r="C23" s="110"/>
    </row>
    <row r="24" spans="1:8" x14ac:dyDescent="0.25">
      <c r="B24" s="109"/>
      <c r="C24" s="110"/>
    </row>
    <row r="25" spans="1:8" x14ac:dyDescent="0.25">
      <c r="B25" s="109"/>
      <c r="C25" s="110"/>
    </row>
    <row r="27" spans="1:8" x14ac:dyDescent="0.25">
      <c r="A27" s="122" t="s">
        <v>145</v>
      </c>
      <c r="B27" s="136">
        <v>600</v>
      </c>
      <c r="C27" s="73" t="s">
        <v>146</v>
      </c>
      <c r="D27" s="116"/>
    </row>
    <row r="28" spans="1:8" x14ac:dyDescent="0.25">
      <c r="A28" s="122" t="s">
        <v>145</v>
      </c>
      <c r="B28" s="117">
        <v>220</v>
      </c>
      <c r="C28" s="110" t="s">
        <v>148</v>
      </c>
      <c r="D28" s="116"/>
    </row>
    <row r="29" spans="1:8" x14ac:dyDescent="0.25">
      <c r="A29" s="122" t="s">
        <v>150</v>
      </c>
      <c r="B29" s="137">
        <v>1000</v>
      </c>
      <c r="C29" s="73" t="s">
        <v>151</v>
      </c>
      <c r="D29" s="116"/>
    </row>
    <row r="30" spans="1:8" x14ac:dyDescent="0.25">
      <c r="A30" s="122"/>
      <c r="B30" s="116"/>
      <c r="C30" s="116"/>
      <c r="D30" s="116"/>
    </row>
    <row r="31" spans="1:8" x14ac:dyDescent="0.25">
      <c r="A31" s="122" t="s">
        <v>152</v>
      </c>
      <c r="B31" s="116">
        <f>AVERAGE(B27:B30)</f>
        <v>606.66666666666663</v>
      </c>
      <c r="C31" s="116"/>
      <c r="D31" s="116"/>
      <c r="E31" s="109"/>
    </row>
    <row r="34" spans="1:2" x14ac:dyDescent="0.25">
      <c r="B34" s="119">
        <v>266</v>
      </c>
    </row>
    <row r="35" spans="1:2" x14ac:dyDescent="0.25">
      <c r="B35" s="119">
        <v>607</v>
      </c>
    </row>
    <row r="36" spans="1:2" x14ac:dyDescent="0.25">
      <c r="A36" s="108" t="s">
        <v>234</v>
      </c>
      <c r="B36" s="120">
        <f>SUM(B34:B35)</f>
        <v>873</v>
      </c>
    </row>
    <row r="39" spans="1:2" x14ac:dyDescent="0.25">
      <c r="B39" s="108" t="s">
        <v>418</v>
      </c>
    </row>
  </sheetData>
  <hyperlinks>
    <hyperlink ref="C12" r:id="rId1" xr:uid="{386327FD-F9A1-4124-8899-3A3AFCEA5533}"/>
    <hyperlink ref="C13" r:id="rId2" display="https://www.amazon.co.uk/Handbook-Acting-Techniques-Arthur-Bartow/dp/1854595423/ref=sr_1_1?adgrpid=55749775320&amp;dchild=1&amp;gclid=EAIaIQobChMIs-Oq-4Gi6wIVB-ztCh1F3wFhEAAYASAAEgI6p_D_BwE&amp;hvadid=259052672865&amp;hvdev=c&amp;hvlocphy=9045627&amp;hvnetw=g&amp;hvqmt=e&amp;hvrand=14100653931911990391&amp;hvtargid=kwd-300371855987&amp;hydadcr=10356_1789264&amp;keywords=handbook+of+acting+techniques&amp;qid=1597659647&amp;s=books&amp;sr=1-1&amp;tag=googhydr-21" xr:uid="{4DD4ED29-59B9-4BE0-B3E8-C3F87509D855}"/>
    <hyperlink ref="C14" r:id="rId3" xr:uid="{1EEA83FE-990B-46A8-84C1-0090AB7481BD}"/>
    <hyperlink ref="C15" r:id="rId4" xr:uid="{2D915DE7-AD1E-4E87-AD3C-17D544EE0B7A}"/>
    <hyperlink ref="C16" r:id="rId5" xr:uid="{E92AAC4F-B5E5-407D-88ED-C807F3BF833A}"/>
    <hyperlink ref="C17" r:id="rId6" xr:uid="{96D45DC2-8D59-4AA6-97B7-80317F821156}"/>
    <hyperlink ref="C18" r:id="rId7" xr:uid="{C4646D65-8149-4520-899B-880BAC160068}"/>
    <hyperlink ref="C19" r:id="rId8" xr:uid="{C2516E56-BACA-4D93-832F-1E8237023D5B}"/>
    <hyperlink ref="C20" r:id="rId9" xr:uid="{8DE09D6E-27F0-4A8C-9A1C-4C9E6CA7AC75}"/>
    <hyperlink ref="C21" r:id="rId10" xr:uid="{085DCCA5-B296-41A5-9396-204E7FC5B680}"/>
    <hyperlink ref="C22" r:id="rId11" xr:uid="{8485A19E-BBA4-4D88-AE33-D98831CF9E03}"/>
    <hyperlink ref="C8" r:id="rId12" xr:uid="{E26EFC24-8AD0-4360-9950-19D0AE142EAD}"/>
    <hyperlink ref="C29" r:id="rId13" xr:uid="{51E473EA-BF65-41DA-A44A-7D4EA3A23FE1}"/>
    <hyperlink ref="C4" r:id="rId14" xr:uid="{EBF9AFE2-D3F2-4077-87F7-8B2C851FFB61}"/>
  </hyperlinks>
  <pageMargins left="0.7" right="0.7" top="0.75" bottom="0.75" header="0.3" footer="0.3"/>
  <pageSetup paperSize="9" orientation="portrait"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02682-EDA2-4445-9B4D-8C1DE8F5259E}">
  <dimension ref="A2:F85"/>
  <sheetViews>
    <sheetView topLeftCell="A67" workbookViewId="0">
      <selection activeCell="C85" sqref="C85"/>
    </sheetView>
  </sheetViews>
  <sheetFormatPr defaultRowHeight="15.75" x14ac:dyDescent="0.25"/>
  <cols>
    <col min="1" max="1" width="98.85546875" style="108" customWidth="1"/>
    <col min="2" max="2" width="11.28515625" style="108" customWidth="1"/>
    <col min="3" max="3" width="12.7109375" style="108" customWidth="1"/>
    <col min="4" max="16384" width="9.140625" style="108"/>
  </cols>
  <sheetData>
    <row r="2" spans="1:3" x14ac:dyDescent="0.25">
      <c r="A2" s="93" t="s">
        <v>235</v>
      </c>
    </row>
    <row r="3" spans="1:3" x14ac:dyDescent="0.25">
      <c r="A3" s="95" t="s">
        <v>236</v>
      </c>
      <c r="B3" s="109">
        <v>4</v>
      </c>
      <c r="C3" s="110" t="s">
        <v>237</v>
      </c>
    </row>
    <row r="4" spans="1:3" x14ac:dyDescent="0.25">
      <c r="A4" s="95" t="s">
        <v>238</v>
      </c>
    </row>
    <row r="5" spans="1:3" x14ac:dyDescent="0.25">
      <c r="A5" s="95" t="s">
        <v>239</v>
      </c>
      <c r="B5" s="109">
        <v>15</v>
      </c>
      <c r="C5" s="73" t="s">
        <v>240</v>
      </c>
    </row>
    <row r="6" spans="1:3" x14ac:dyDescent="0.25">
      <c r="A6" s="95" t="s">
        <v>241</v>
      </c>
      <c r="B6" s="109">
        <v>4</v>
      </c>
      <c r="C6" s="110" t="s">
        <v>242</v>
      </c>
    </row>
    <row r="7" spans="1:3" x14ac:dyDescent="0.25">
      <c r="A7" s="95" t="s">
        <v>243</v>
      </c>
      <c r="B7" s="109">
        <v>13</v>
      </c>
      <c r="C7" s="73" t="s">
        <v>244</v>
      </c>
    </row>
    <row r="8" spans="1:3" x14ac:dyDescent="0.25">
      <c r="A8" s="95" t="s">
        <v>245</v>
      </c>
      <c r="B8" s="109">
        <v>11</v>
      </c>
      <c r="C8" s="73" t="s">
        <v>246</v>
      </c>
    </row>
    <row r="9" spans="1:3" x14ac:dyDescent="0.25">
      <c r="A9" s="95" t="s">
        <v>247</v>
      </c>
      <c r="B9" s="109">
        <v>14</v>
      </c>
      <c r="C9" s="110" t="s">
        <v>248</v>
      </c>
    </row>
    <row r="10" spans="1:3" x14ac:dyDescent="0.25">
      <c r="A10" s="92"/>
    </row>
    <row r="11" spans="1:3" x14ac:dyDescent="0.25">
      <c r="A11" s="93" t="s">
        <v>249</v>
      </c>
    </row>
    <row r="12" spans="1:3" x14ac:dyDescent="0.25">
      <c r="A12" s="95"/>
    </row>
    <row r="13" spans="1:3" x14ac:dyDescent="0.25">
      <c r="A13" s="95" t="s">
        <v>250</v>
      </c>
      <c r="B13" s="109">
        <v>9</v>
      </c>
      <c r="C13" s="110" t="s">
        <v>251</v>
      </c>
    </row>
    <row r="14" spans="1:3" x14ac:dyDescent="0.25">
      <c r="A14" s="95" t="s">
        <v>252</v>
      </c>
      <c r="B14" s="109">
        <v>12</v>
      </c>
      <c r="C14" s="110" t="s">
        <v>253</v>
      </c>
    </row>
    <row r="15" spans="1:3" x14ac:dyDescent="0.25">
      <c r="A15" s="95" t="s">
        <v>254</v>
      </c>
      <c r="B15" s="109"/>
      <c r="C15" s="113" t="s">
        <v>255</v>
      </c>
    </row>
    <row r="16" spans="1:3" x14ac:dyDescent="0.25">
      <c r="A16" s="95" t="s">
        <v>256</v>
      </c>
      <c r="C16" s="113" t="s">
        <v>255</v>
      </c>
    </row>
    <row r="17" spans="1:3" x14ac:dyDescent="0.25">
      <c r="A17" s="95" t="s">
        <v>257</v>
      </c>
      <c r="C17" s="113" t="s">
        <v>255</v>
      </c>
    </row>
    <row r="18" spans="1:3" ht="31.5" x14ac:dyDescent="0.25">
      <c r="A18" s="111" t="s">
        <v>258</v>
      </c>
      <c r="B18" s="109">
        <v>4</v>
      </c>
      <c r="C18" s="110" t="s">
        <v>259</v>
      </c>
    </row>
    <row r="19" spans="1:3" x14ac:dyDescent="0.25">
      <c r="A19" s="111" t="s">
        <v>260</v>
      </c>
      <c r="B19" s="109">
        <v>19</v>
      </c>
      <c r="C19" s="110" t="s">
        <v>261</v>
      </c>
    </row>
    <row r="20" spans="1:3" x14ac:dyDescent="0.25">
      <c r="A20" s="95" t="s">
        <v>262</v>
      </c>
      <c r="B20" s="109">
        <v>10</v>
      </c>
      <c r="C20" s="110" t="s">
        <v>263</v>
      </c>
    </row>
    <row r="21" spans="1:3" x14ac:dyDescent="0.25">
      <c r="A21" s="95" t="s">
        <v>264</v>
      </c>
      <c r="B21" s="109">
        <v>6</v>
      </c>
      <c r="C21" s="110" t="s">
        <v>265</v>
      </c>
    </row>
    <row r="22" spans="1:3" x14ac:dyDescent="0.25">
      <c r="A22" s="95" t="s">
        <v>266</v>
      </c>
      <c r="B22" s="109">
        <v>7</v>
      </c>
      <c r="C22" s="73" t="s">
        <v>267</v>
      </c>
    </row>
    <row r="23" spans="1:3" x14ac:dyDescent="0.25">
      <c r="A23" s="95" t="s">
        <v>268</v>
      </c>
      <c r="B23" s="109">
        <v>13</v>
      </c>
      <c r="C23" s="110" t="s">
        <v>269</v>
      </c>
    </row>
    <row r="24" spans="1:3" x14ac:dyDescent="0.25">
      <c r="A24" s="95" t="s">
        <v>270</v>
      </c>
      <c r="B24" s="109">
        <v>13</v>
      </c>
      <c r="C24" s="110" t="s">
        <v>271</v>
      </c>
    </row>
    <row r="25" spans="1:3" x14ac:dyDescent="0.25">
      <c r="A25" s="95" t="s">
        <v>272</v>
      </c>
      <c r="B25" s="109">
        <v>2</v>
      </c>
      <c r="C25" s="110" t="s">
        <v>273</v>
      </c>
    </row>
    <row r="26" spans="1:3" x14ac:dyDescent="0.25">
      <c r="A26" s="95" t="s">
        <v>274</v>
      </c>
      <c r="B26" s="109">
        <v>11</v>
      </c>
      <c r="C26" s="110" t="s">
        <v>275</v>
      </c>
    </row>
    <row r="27" spans="1:3" x14ac:dyDescent="0.25">
      <c r="A27" s="95" t="s">
        <v>276</v>
      </c>
      <c r="B27" s="109">
        <v>13</v>
      </c>
      <c r="C27" s="110" t="s">
        <v>277</v>
      </c>
    </row>
    <row r="28" spans="1:3" x14ac:dyDescent="0.25">
      <c r="A28" s="95" t="s">
        <v>278</v>
      </c>
      <c r="B28" s="109">
        <v>4</v>
      </c>
      <c r="C28" s="110" t="s">
        <v>279</v>
      </c>
    </row>
    <row r="29" spans="1:3" x14ac:dyDescent="0.25">
      <c r="A29" s="95" t="s">
        <v>280</v>
      </c>
      <c r="B29" s="109">
        <v>13</v>
      </c>
      <c r="C29" s="110" t="s">
        <v>281</v>
      </c>
    </row>
    <row r="30" spans="1:3" x14ac:dyDescent="0.25">
      <c r="A30" s="95" t="s">
        <v>282</v>
      </c>
      <c r="B30" s="109">
        <v>7</v>
      </c>
      <c r="C30" s="110" t="s">
        <v>283</v>
      </c>
    </row>
    <row r="31" spans="1:3" x14ac:dyDescent="0.25">
      <c r="A31" s="95" t="s">
        <v>284</v>
      </c>
      <c r="B31" s="109">
        <v>23</v>
      </c>
      <c r="C31" s="110" t="s">
        <v>285</v>
      </c>
    </row>
    <row r="32" spans="1:3" x14ac:dyDescent="0.25">
      <c r="A32" s="95" t="s">
        <v>286</v>
      </c>
      <c r="B32" s="109">
        <v>16</v>
      </c>
      <c r="C32" s="110" t="s">
        <v>287</v>
      </c>
    </row>
    <row r="33" spans="1:3" ht="31.5" x14ac:dyDescent="0.25">
      <c r="A33" s="96" t="s">
        <v>288</v>
      </c>
      <c r="B33" s="109">
        <v>12</v>
      </c>
      <c r="C33" s="110" t="s">
        <v>289</v>
      </c>
    </row>
    <row r="34" spans="1:3" ht="31.5" x14ac:dyDescent="0.25">
      <c r="A34" s="96" t="s">
        <v>290</v>
      </c>
      <c r="B34" s="109">
        <v>9</v>
      </c>
      <c r="C34" s="110" t="s">
        <v>291</v>
      </c>
    </row>
    <row r="35" spans="1:3" x14ac:dyDescent="0.25">
      <c r="A35" s="95" t="s">
        <v>292</v>
      </c>
      <c r="B35" s="109">
        <v>7</v>
      </c>
      <c r="C35" s="110" t="s">
        <v>293</v>
      </c>
    </row>
    <row r="36" spans="1:3" x14ac:dyDescent="0.25">
      <c r="A36" s="95" t="s">
        <v>294</v>
      </c>
      <c r="B36" s="109">
        <v>7</v>
      </c>
      <c r="C36" s="73" t="s">
        <v>295</v>
      </c>
    </row>
    <row r="37" spans="1:3" x14ac:dyDescent="0.25">
      <c r="A37" s="95" t="s">
        <v>296</v>
      </c>
      <c r="B37" s="109">
        <v>17</v>
      </c>
      <c r="C37" s="110" t="s">
        <v>297</v>
      </c>
    </row>
    <row r="38" spans="1:3" x14ac:dyDescent="0.25">
      <c r="A38" s="95" t="s">
        <v>298</v>
      </c>
      <c r="B38" s="109">
        <v>6</v>
      </c>
      <c r="C38" s="110" t="s">
        <v>299</v>
      </c>
    </row>
    <row r="39" spans="1:3" x14ac:dyDescent="0.25">
      <c r="A39" s="95" t="s">
        <v>300</v>
      </c>
      <c r="B39" s="109">
        <v>4</v>
      </c>
      <c r="C39" s="110" t="s">
        <v>301</v>
      </c>
    </row>
    <row r="40" spans="1:3" x14ac:dyDescent="0.25">
      <c r="A40" s="95" t="s">
        <v>302</v>
      </c>
      <c r="B40" s="109">
        <v>14</v>
      </c>
      <c r="C40" s="110" t="s">
        <v>303</v>
      </c>
    </row>
    <row r="41" spans="1:3" x14ac:dyDescent="0.25">
      <c r="A41" s="95" t="s">
        <v>304</v>
      </c>
      <c r="B41" s="109">
        <v>8</v>
      </c>
      <c r="C41" s="110" t="s">
        <v>305</v>
      </c>
    </row>
    <row r="42" spans="1:3" x14ac:dyDescent="0.25">
      <c r="A42" s="95" t="s">
        <v>306</v>
      </c>
      <c r="B42" s="109">
        <v>6</v>
      </c>
      <c r="C42" s="110" t="s">
        <v>307</v>
      </c>
    </row>
    <row r="43" spans="1:3" x14ac:dyDescent="0.25">
      <c r="A43" s="95"/>
    </row>
    <row r="44" spans="1:3" x14ac:dyDescent="0.25">
      <c r="A44" s="93" t="s">
        <v>308</v>
      </c>
    </row>
    <row r="45" spans="1:3" x14ac:dyDescent="0.25">
      <c r="A45" s="95"/>
    </row>
    <row r="46" spans="1:3" x14ac:dyDescent="0.25">
      <c r="A46" s="95" t="s">
        <v>309</v>
      </c>
      <c r="B46" s="109">
        <v>65</v>
      </c>
      <c r="C46" s="110" t="s">
        <v>310</v>
      </c>
    </row>
    <row r="47" spans="1:3" x14ac:dyDescent="0.25">
      <c r="A47" s="95" t="s">
        <v>311</v>
      </c>
      <c r="C47" s="108" t="s">
        <v>312</v>
      </c>
    </row>
    <row r="48" spans="1:3" x14ac:dyDescent="0.25">
      <c r="A48" s="95" t="s">
        <v>313</v>
      </c>
      <c r="B48" s="109">
        <v>130</v>
      </c>
      <c r="C48" s="110" t="s">
        <v>314</v>
      </c>
    </row>
    <row r="49" spans="1:3" x14ac:dyDescent="0.25">
      <c r="A49" s="95" t="s">
        <v>315</v>
      </c>
      <c r="B49" s="109">
        <v>25</v>
      </c>
      <c r="C49" s="110" t="s">
        <v>316</v>
      </c>
    </row>
    <row r="50" spans="1:3" x14ac:dyDescent="0.25">
      <c r="A50" s="95"/>
    </row>
    <row r="51" spans="1:3" x14ac:dyDescent="0.25">
      <c r="A51" s="95"/>
    </row>
    <row r="52" spans="1:3" x14ac:dyDescent="0.25">
      <c r="A52" s="93" t="s">
        <v>317</v>
      </c>
    </row>
    <row r="53" spans="1:3" x14ac:dyDescent="0.25">
      <c r="A53" s="95"/>
    </row>
    <row r="54" spans="1:3" x14ac:dyDescent="0.25">
      <c r="A54" s="95" t="s">
        <v>318</v>
      </c>
      <c r="B54" s="109">
        <v>6</v>
      </c>
      <c r="C54" s="110" t="s">
        <v>319</v>
      </c>
    </row>
    <row r="55" spans="1:3" x14ac:dyDescent="0.25">
      <c r="A55" s="95" t="s">
        <v>320</v>
      </c>
      <c r="B55" s="109">
        <v>7</v>
      </c>
      <c r="C55" s="110" t="s">
        <v>321</v>
      </c>
    </row>
    <row r="56" spans="1:3" x14ac:dyDescent="0.25">
      <c r="A56" s="95" t="s">
        <v>322</v>
      </c>
      <c r="B56" s="109">
        <v>8</v>
      </c>
      <c r="C56" s="110" t="s">
        <v>323</v>
      </c>
    </row>
    <row r="57" spans="1:3" x14ac:dyDescent="0.25">
      <c r="A57" s="95" t="s">
        <v>324</v>
      </c>
      <c r="B57" s="109">
        <v>10</v>
      </c>
      <c r="C57" s="110" t="s">
        <v>325</v>
      </c>
    </row>
    <row r="58" spans="1:3" x14ac:dyDescent="0.25">
      <c r="A58" s="95" t="s">
        <v>326</v>
      </c>
      <c r="B58" s="109">
        <v>4</v>
      </c>
      <c r="C58" s="110" t="s">
        <v>327</v>
      </c>
    </row>
    <row r="59" spans="1:3" x14ac:dyDescent="0.25">
      <c r="A59" s="95" t="s">
        <v>328</v>
      </c>
      <c r="B59" s="109">
        <v>4</v>
      </c>
      <c r="C59" s="110" t="s">
        <v>329</v>
      </c>
    </row>
    <row r="60" spans="1:3" x14ac:dyDescent="0.25">
      <c r="A60" s="95" t="s">
        <v>330</v>
      </c>
      <c r="B60" s="109">
        <v>9</v>
      </c>
      <c r="C60" s="110" t="s">
        <v>331</v>
      </c>
    </row>
    <row r="61" spans="1:3" x14ac:dyDescent="0.25">
      <c r="A61" s="95" t="s">
        <v>332</v>
      </c>
      <c r="B61" s="109">
        <v>4</v>
      </c>
      <c r="C61" s="110" t="s">
        <v>333</v>
      </c>
    </row>
    <row r="62" spans="1:3" x14ac:dyDescent="0.25">
      <c r="A62" s="95" t="s">
        <v>334</v>
      </c>
      <c r="B62" s="109">
        <v>15</v>
      </c>
      <c r="C62" s="110" t="s">
        <v>335</v>
      </c>
    </row>
    <row r="63" spans="1:3" x14ac:dyDescent="0.25">
      <c r="A63" s="95" t="s">
        <v>336</v>
      </c>
      <c r="B63" s="109">
        <v>14</v>
      </c>
      <c r="C63" s="110" t="s">
        <v>337</v>
      </c>
    </row>
    <row r="64" spans="1:3" x14ac:dyDescent="0.25">
      <c r="A64" s="95" t="s">
        <v>338</v>
      </c>
    </row>
    <row r="65" spans="1:6" x14ac:dyDescent="0.25">
      <c r="A65" s="95" t="s">
        <v>339</v>
      </c>
      <c r="B65" s="109">
        <v>9</v>
      </c>
      <c r="C65" s="110" t="s">
        <v>340</v>
      </c>
    </row>
    <row r="66" spans="1:6" x14ac:dyDescent="0.25">
      <c r="A66" s="95" t="s">
        <v>341</v>
      </c>
      <c r="B66" s="109">
        <v>14</v>
      </c>
      <c r="C66" s="110" t="s">
        <v>342</v>
      </c>
    </row>
    <row r="67" spans="1:6" x14ac:dyDescent="0.25">
      <c r="A67" s="95" t="s">
        <v>343</v>
      </c>
      <c r="B67" s="109">
        <v>41</v>
      </c>
      <c r="C67" s="110" t="s">
        <v>344</v>
      </c>
    </row>
    <row r="68" spans="1:6" x14ac:dyDescent="0.25">
      <c r="A68" s="95" t="s">
        <v>345</v>
      </c>
      <c r="B68" s="109">
        <v>8</v>
      </c>
      <c r="C68" s="110" t="s">
        <v>346</v>
      </c>
    </row>
    <row r="69" spans="1:6" x14ac:dyDescent="0.25">
      <c r="A69" s="112"/>
    </row>
    <row r="70" spans="1:6" x14ac:dyDescent="0.25">
      <c r="A70" s="112"/>
      <c r="B70" s="109">
        <f>SUM(B54:B69)</f>
        <v>153</v>
      </c>
      <c r="C70" s="108" t="s">
        <v>23</v>
      </c>
    </row>
    <row r="71" spans="1:6" x14ac:dyDescent="0.25">
      <c r="A71" s="112"/>
    </row>
    <row r="72" spans="1:6" ht="14.25" customHeight="1" x14ac:dyDescent="0.25"/>
    <row r="73" spans="1:6" x14ac:dyDescent="0.25">
      <c r="A73" s="122" t="s">
        <v>145</v>
      </c>
      <c r="B73" s="136">
        <v>1630</v>
      </c>
      <c r="C73" s="110" t="s">
        <v>347</v>
      </c>
      <c r="F73" s="110"/>
    </row>
    <row r="74" spans="1:6" x14ac:dyDescent="0.25">
      <c r="A74" s="122" t="s">
        <v>145</v>
      </c>
      <c r="B74" s="117">
        <v>799</v>
      </c>
      <c r="C74" s="110" t="s">
        <v>348</v>
      </c>
      <c r="F74" s="110"/>
    </row>
    <row r="75" spans="1:6" x14ac:dyDescent="0.25">
      <c r="A75" s="122" t="s">
        <v>150</v>
      </c>
      <c r="B75" s="137">
        <v>1300</v>
      </c>
      <c r="C75" s="110" t="s">
        <v>151</v>
      </c>
      <c r="F75" s="110"/>
    </row>
    <row r="76" spans="1:6" x14ac:dyDescent="0.25">
      <c r="A76" s="122"/>
      <c r="B76" s="116"/>
      <c r="C76" s="116"/>
      <c r="D76" s="116"/>
    </row>
    <row r="77" spans="1:6" x14ac:dyDescent="0.25">
      <c r="A77" s="122" t="s">
        <v>152</v>
      </c>
      <c r="B77" s="116"/>
      <c r="C77" s="116">
        <f>AVERAGE(B73:B76)</f>
        <v>1243</v>
      </c>
      <c r="D77" s="116"/>
      <c r="E77" s="109"/>
    </row>
    <row r="80" spans="1:6" x14ac:dyDescent="0.25">
      <c r="C80" s="119">
        <v>153</v>
      </c>
      <c r="D80" s="108" t="s">
        <v>349</v>
      </c>
    </row>
    <row r="81" spans="3:4" x14ac:dyDescent="0.25">
      <c r="C81" s="119">
        <v>1243</v>
      </c>
      <c r="D81" s="108" t="s">
        <v>350</v>
      </c>
    </row>
    <row r="82" spans="3:4" x14ac:dyDescent="0.25">
      <c r="C82" s="120">
        <f>SUM(C80:C81)</f>
        <v>1396</v>
      </c>
      <c r="D82" s="108" t="s">
        <v>351</v>
      </c>
    </row>
    <row r="85" spans="3:4" x14ac:dyDescent="0.25">
      <c r="C85" s="108" t="s">
        <v>418</v>
      </c>
    </row>
  </sheetData>
  <hyperlinks>
    <hyperlink ref="C3" r:id="rId1" xr:uid="{49A76518-525F-4304-8255-BC739C410386}"/>
    <hyperlink ref="C8" r:id="rId2" display="https://www.amazon.co.uk/Silent-Industrial-Construction-Ventilated-Adjustment/dp/B07MCRMZW5/ref=sr_1_3_sspa?dchild=1&amp;keywords=hard+hat&amp;qid=1597660401&amp;sr=8-3-spons&amp;psc=1&amp;spLa=ZW5jcnlwdGVkUXVhbGlmaWVyPUEzRTVFUUFNQjI1STZDJmVuY3J5cHRlZElkPUEwNDA2NDA5MjMzQTdHQTJPN1E1TyZlbmNyeXB0ZWRBZElkPUEwMTI2MDE5MTBDMUZUTDdOMzFWNiZ3aWRnZXROYW1lPXNwX2F0ZiZhY3Rpb249Y2xpY2tSZWRpcmVjdCZkb05vdExvZ0NsaWNrPXRydWU=" xr:uid="{655435A6-31B8-4B02-886E-6051A2FEA4D9}"/>
    <hyperlink ref="C5" r:id="rId3" xr:uid="{A2AC05AA-675D-469C-AE7C-7A020D5EF662}"/>
    <hyperlink ref="C6" r:id="rId4" xr:uid="{45319837-C43D-4B2C-ACEC-D29B0E30FC4B}"/>
    <hyperlink ref="C7" r:id="rId5" xr:uid="{9F41ACF5-6979-4A03-96D2-DCEC7BE1E38F}"/>
    <hyperlink ref="C14" r:id="rId6" display="https://www.amazon.co.uk/Dragon-Eight-Stainless-Straight-Measuring/dp/B07B8L23ZP/ref=sr_1_1_sspa?dchild=1&amp;keywords=30cm+flat+metal+rule&amp;qid=1597660749&amp;sr=8-1-spons&amp;psc=1&amp;spLa=ZW5jcnlwdGVkUXVhbGlmaWVyPUFWSUUySklHQzc0QVkmZW5jcnlwdGVkSWQ9QTAyOTg4MjgxWUhGOFJWV0NRWjBMJmVuY3J5cHRlZEFkSWQ9QTAwNjE4NjIyRjRVNTlQT1FGUFZRJndpZGdldE5hbWU9c3BfYXRmJmFjdGlvbj1jbGlja1JlZGlyZWN0JmRvTm90TG9nQ2xpY2s9dHJ1ZQ==" xr:uid="{B24E9981-C039-49AA-8CB2-191E3E6DCCCD}"/>
    <hyperlink ref="C18" r:id="rId7" xr:uid="{8AE254B1-22C3-43A3-9C83-834A5AD38D7B}"/>
    <hyperlink ref="C19" r:id="rId8" xr:uid="{24C1256C-7AC1-4D1C-A3B8-F5CE30C9ABF9}"/>
    <hyperlink ref="C20" r:id="rId9" xr:uid="{D5C56835-A73E-41A3-9FE5-D97C9656E014}"/>
    <hyperlink ref="C21" r:id="rId10" display="https://www.amazon.co.uk/Helix-Oxford-31cm-degree-Squares/dp/B00CPT6XEQ/ref=sxin_7_ac_d_rm?ac_md=1-1-bGFyZ2Ugc2V0IHNxdWFyZQ%3D%3D-ac_d_rm&amp;cv_ct_cx=set+square&amp;dchild=1&amp;keywords=set+square&amp;pd_rd_i=B00CPT6XEQ&amp;pd_rd_r=79d214c5-d93f-45db-b4a5-d20695cd27a6&amp;pd_rd_w=wH1ul&amp;pd_rd_wg=TpNve&amp;pf_rd_p=0c799c14-fd2d-4652-a647-3581649b0ff7&amp;pf_rd_r=NEYQX65WJWJJV1WTS8NG&amp;psc=1&amp;qid=1597660988&amp;sr=1-2-fe323411-17bb-433b-b2f8-c44f2e1370d4" xr:uid="{1952C8CC-8E2B-4520-AB27-0562252ED925}"/>
    <hyperlink ref="C22" r:id="rId11" display="https://www.amazon.co.uk/Professional-Diameter-ISKM-Geometry-Drafting/dp/B07MCVMS9D/ref=sr_1_2_sspa?dchild=1&amp;keywords=Adjustable+compass+%28with+fitting+for+pencils+useful%29&amp;qid=1597661027&amp;quartzVehicle=882-708&amp;replacementKeywords=adjustable+%28with+fitting+for+pencils+useful%29&amp;sr=8-2-spons&amp;psc=1&amp;spLa=ZW5jcnlwdGVkUXVhbGlmaWVyPUExV0FQVDJTOVk3V1lMJmVuY3J5cHRlZElkPUEwODUyODkwMjRKUlFCUFYzUk4zMyZlbmNyeXB0ZWRBZElkPUEwODU2NzU0UVVUR0RNVjlJVVlWJndpZGdldE5hbWU9c3BfbXRmJmFjdGlvbj1jbGlja1JlZGlyZWN0JmRvTm90TG9nQ2xpY2s9dHJ1ZQ==" xr:uid="{1F20D6AE-A20A-4D4B-BF8F-2D00987D7D99}"/>
    <hyperlink ref="C23" r:id="rId12" xr:uid="{19CF15CA-1CF6-4879-8B9A-B2EB846204FF}"/>
    <hyperlink ref="C25" r:id="rId13" xr:uid="{E866C994-E31D-4817-B3B1-60FBB35AFF73}"/>
    <hyperlink ref="C26" r:id="rId14" display="https://www.amazon.co.uk/Super-Sculpey-Polymer-Clay-Beige/dp/B0026C1T8C/ref=sr_1_3?dchild=1&amp;keywords=Modeling+material+%E2%80%93+Sculpey%2Ffimo%2Fmilliput+%28Sculpey+is+best%29%29&amp;qid=1597661120&amp;quartzVehicle=842-813&amp;replacementKeywords=modeling+material+%E2%80%93+sculpey%2Ffimo%2Fmilliput+%28sculpey+best%29%29&amp;sr=8-3" xr:uid="{A9C28F0C-0A02-480E-9D83-37B7C764B763}"/>
    <hyperlink ref="C27" r:id="rId15" display="https://www.amazon.co.uk/Presch-Tape-Measure-Professional-Automatic/dp/B0779D3H5Q/ref=sr_1_1_sspa?dchild=1&amp;keywords=Steel+re-tractable+tape+measure+%283-5+metres%29&amp;qid=1597661181&amp;sr=8-1-spons&amp;psc=1&amp;spLa=ZW5jcnlwdGVkUXVhbGlmaWVyPUEzTTBPVERMUUYyQUNDJmVuY3J5cHRlZElkPUEwNTIyNDA0M1VPQUZYSkZUU0VWVCZlbmNyeXB0ZWRBZElkPUEwMTk0OTgzSDJGTkFFSlMzSzNWJndpZGdldE5hbWU9c3BfYXRmJmFjdGlvbj1jbGlja1JlZGlyZWN0JmRvTm90TG9nQ2xpY2s9dHJ1ZQ==" xr:uid="{44839C40-7423-49E3-B9DB-BA3DD05143DD}"/>
    <hyperlink ref="C28" r:id="rId16" xr:uid="{9D711B90-438D-4EC9-B1DE-85C7967A9057}"/>
    <hyperlink ref="C29" r:id="rId17" display="https://www.amazon.co.uk/Dressmaking-Scissors-inch-Dressmaker-Dressmakings/dp/B0872W94QG/ref=sr_1_1_sspa?dchild=1&amp;keywords=fabric+scissors&amp;qid=1597661239&amp;sr=8-1-spons&amp;psc=1&amp;spLa=ZW5jcnlwdGVkUXVhbGlmaWVyPUEyTUJMRENIQlY1TzZLJmVuY3J5cHRlZElkPUEwNDM0MTUwMUxRRFlMSkhCVzlRWCZlbmNyeXB0ZWRBZElkPUEwODQ4Mjg5M01GWVBYUExENEY0TCZ3aWRnZXROYW1lPXNwX2F0ZiZhY3Rpb249Y2xpY2tSZWRpcmVjdCZkb05vdExvZ0NsaWNrPXRydWU=" xr:uid="{4B803CC6-09F4-4D40-A7D5-D7DF5E301DC9}"/>
    <hyperlink ref="C30" r:id="rId18" display="https://www.amazon.co.uk/TsunNee-Supplies-Accessories-Beginners-Emergency/dp/B07YDK8MGH/ref=sr_1_4_sspa?dchild=1&amp;keywords=Sewing+kit&amp;qid=1597661274&amp;sr=8-4-spons&amp;psc=1&amp;spLa=ZW5jcnlwdGVkUXVhbGlmaWVyPUExN1NJQ0tUU0VSQzhXJmVuY3J5cHRlZElkPUEwMzg2Mzg1MktNVzg4OENNM0FSNiZlbmNyeXB0ZWRBZElkPUEwNjA0OTkzRllQUEk5Rk45NEJLJndpZGdldE5hbWU9c3BfYXRmJmFjdGlvbj1jbGlja1JlZGlyZWN0JmRvTm90TG9nQ2xpY2s9dHJ1ZQ==" xr:uid="{E2F966A4-0D35-4BF4-978A-2877F6001FB0}"/>
    <hyperlink ref="C31" r:id="rId19" display="https://www.amazon.co.uk/atolla-Measure-Distance-Digital-Waterproof/dp/B083VT3T1D/ref=sr_1_1_sspa?dchild=1&amp;keywords=A+tape+measure+%2810m%29+or+Disto+laser&amp;qid=1597661320&amp;sr=8-1-spons&amp;psc=1&amp;smid=A2SEZFS9INXZ6E&amp;spLa=ZW5jcnlwdGVkUXVhbGlmaWVyPUExUjEwOE82TjBTRjM4JmVuY3J5cHRlZElkPUEwNjg4NDQxNE1OWEpSRTZRUjUwJmVuY3J5cHRlZEFkSWQ9QTA5ODkwNjUyMEFORTRIQUxBTzhXJndpZGdldE5hbWU9c3BfYXRmJmFjdGlvbj1jbGlja1JlZGlyZWN0JmRvTm90TG9nQ2xpY2s9dHJ1ZQ==" xr:uid="{7B392BD7-6201-4DE8-8409-0AE63CD9E9D6}"/>
    <hyperlink ref="C32" r:id="rId20" display="https://www.amazon.co.uk/Sketchbooks-Cover-Starter-Sketch-Cartridge/dp/B07K4X1MQD/ref=sr_1_1_sspa?dchild=1&amp;keywords=Note-books+and+Sketchbooks+A3%2F+A4&amp;qid=1597661350&amp;sr=8-1-spons&amp;psc=1&amp;spLa=ZW5jcnlwdGVkUXVhbGlmaWVyPUExTU5IUEpPOFJZSlBFJmVuY3J5cHRlZElkPUEwMDkzMDQ3M0RXUE9TTFRaNExVUiZlbmNyeXB0ZWRBZElkPUEwMTE3NDk2MldLWTNSQlZTTkM2RyZ3aWRnZXROYW1lPXNwX2F0ZiZhY3Rpb249Y2xpY2tSZWRpcmVjdCZkb05vdExvZ0NsaWNrPXRydWU=" xr:uid="{91B9A72D-5DE5-4E60-8053-C87A0528BE5C}"/>
    <hyperlink ref="C33" r:id="rId21" xr:uid="{317FE779-8031-4DAF-B839-B7F5C395F7E4}"/>
    <hyperlink ref="C34" r:id="rId22" display="https://www.amazon.co.uk/Fineliner-Sketching-Drafting-Documents-Scrapbooking/dp/B076J6HFJG/ref=sr_1_2_sspa?dchild=1&amp;keywords=Drawing+pens+black+ink&amp;qid=1597661473&amp;sr=8-2-spons&amp;psc=1&amp;spLa=ZW5jcnlwdGVkUXVhbGlmaWVyPUEzMkczVUdRTFlRQk9OJmVuY3J5cHRlZElkPUEwNzE0MzI0RjFETURBTEVSS05OJmVuY3J5cHRlZEFkSWQ9QTA2NDM2MTMzRkZOTUtCRDNLNDJKJndpZGdldE5hbWU9c3BfYXRmJmFjdGlvbj1jbGlja1JlZGlyZWN0JmRvTm90TG9nQ2xpY2s9dHJ1ZQ==" xr:uid="{44BE3F8B-235D-4F2D-8A1F-BDBEFEA7F29F}"/>
    <hyperlink ref="C35" r:id="rId23" xr:uid="{B9B5D97C-0D27-4780-B3F4-F24A751F7ECA}"/>
    <hyperlink ref="C36" r:id="rId24" display="https://www.amazon.co.uk/Professional-Stainless-Steel-Tweezers-4-Piece/dp/B07V7F4GGW/ref=sr_1_2_sspa?dchild=1&amp;keywords=Tweezers&amp;qid=1597661526&amp;sr=8-2-spons&amp;psc=1&amp;spLa=ZW5jcnlwdGVkUXVhbGlmaWVyPUEzQ08xQVJZWlkxTkFZJmVuY3J5cHRlZElkPUEwNjEwNjYzS05IVFQwTTBJVkZVJmVuY3J5cHRlZEFkSWQ9QTA1NTkxNjgyNUdXODVEWk1ER1pJJndpZGdldE5hbWU9c3BfYXRmJmFjdGlvbj1jbGlja1JlZGlyZWN0JmRvTm90TG9nQ2xpY2s9dHJ1ZQ==" xr:uid="{7C00EDE1-DBA2-4C8A-B284-0E04D46AF165}"/>
    <hyperlink ref="C37" r:id="rId25" display="https://www.amazon.co.uk/Libraton-Needle-Diamond-Cleaning-Carrying/dp/B084WTHG7J/ref=sr_1_2_sspa?dchild=1&amp;keywords=Needle+files&amp;qid=1597661551&amp;sr=8-2-spons&amp;psc=1&amp;spLa=ZW5jcnlwdGVkUXVhbGlmaWVyPUFaR1YwMkdKNEM3UkkmZW5jcnlwdGVkSWQ9QTA3OTQ0NTQxVkRIMlhSUTU1VUhLJmVuY3J5cHRlZEFkSWQ9QTA4NzEzNDYzVktVWTkxUk5OMTRRJndpZGdldE5hbWU9c3BfYXRmJmFjdGlvbj1jbGlja1JlZGlyZWN0JmRvTm90TG9nQ2xpY2s9dHJ1ZQ==" xr:uid="{C4820D34-BA74-4D56-9923-986958B9F4F5}"/>
    <hyperlink ref="C39" r:id="rId26" display="https://www.amazon.co.uk/10pcs-Files-Double-Sanding-Manicure/dp/B07VFNP2TC/ref=sr_1_3_sspa?dchild=1&amp;keywords=Emery+board&amp;qid=1597661571&amp;sr=8-3-spons&amp;psc=1&amp;spLa=ZW5jcnlwdGVkUXVhbGlmaWVyPUEzUkgxVTFSMVlXTlRJJmVuY3J5cHRlZElkPUEwNTI4OTk4MTJGQUlUWVBCNUFNNiZlbmNyeXB0ZWRBZElkPUEwNjA2NzYyUVlRWERCWldOT01aJndpZGdldE5hbWU9c3BfYXRmJmFjdGlvbj1jbGlja1JlZGlyZWN0JmRvTm90TG9nQ2xpY2s9dHJ1ZQ==" xr:uid="{C67133C3-11E6-47F9-A989-CB51DDBCCED2}"/>
    <hyperlink ref="C40" r:id="rId27" display="https://www.amazon.co.uk/Jewelry-Beading-Cutting-Wrapping-Supplies/dp/B0863383JS/ref=sr_1_4_sspa?dchild=1&amp;keywords=Wire+cutters+and+pliers+%28various%29&amp;qid=1597661593&amp;sr=8-4-spons&amp;psc=1&amp;spLa=ZW5jcnlwdGVkUXVhbGlmaWVyPUEzR1hNRFU0ODRYQTJLJmVuY3J5cHRlZElkPUEwNTAwODEzMlhTTEVUUjg4WDFHRSZlbmNyeXB0ZWRBZElkPUEwNTU0OTczMlQ4RzFTTTJHOFhLNiZ3aWRnZXROYW1lPXNwX2F0ZiZhY3Rpb249Y2xpY2tSZWRpcmVjdCZkb05vdExvZ0NsaWNrPXRydWU=" xr:uid="{779439B4-E3E2-4830-B1CF-0053D4108BA1}"/>
    <hyperlink ref="C41" r:id="rId28" display="https://www.amazon.co.uk/Pllieay-Sculpting-Different-Indentation-Double-Ended/dp/B075V29TWH/ref=sr_1_2_sspa?dchild=1&amp;keywords=Small+modeling+tools%2Fdentistry+tools+for+sculpting&amp;qid=1597661620&amp;sr=8-2-spons&amp;psc=1&amp;spLa=ZW5jcnlwdGVkUXVhbGlmaWVyPUEzNFE2UDAzWldQQUk5JmVuY3J5cHRlZElkPUEwMTUyMjkyMzJIVTZXUk9TU0Q0QSZlbmNyeXB0ZWRBZElkPUEwODY3NjU3MVAwSThIODhTMjZMSSZ3aWRnZXROYW1lPXNwX210ZiZhY3Rpb249Y2xpY2tSZWRpcmVjdCZkb05vdExvZ0NsaWNrPXRydWU=" xr:uid="{8458F11F-3A51-4763-A888-515CE122A294}"/>
    <hyperlink ref="C38" r:id="rId29" display="https://www.amazon.co.uk/3000-Assorted-Grit-Sandpaper-36-Sheet/dp/B06XB674VK/ref=sr_1_1_sspa?dchild=1&amp;keywords=sandpaper&amp;qid=1597661639&amp;sr=8-1-spons&amp;psc=1&amp;spLa=ZW5jcnlwdGVkUXVhbGlmaWVyPUExMVRFTUdGQzRMOE02JmVuY3J5cHRlZElkPUEwMzIzMjc3M0NFSUFIODg5OEhEUyZlbmNyeXB0ZWRBZElkPUEwMzUwNDQxSE9STllWQ1NLTEk1JndpZGdldE5hbWU9c3BfYXRmJmFjdGlvbj1jbGlja1JlZGlyZWN0JmRvTm90TG9nQ2xpY2s9dHJ1ZQ==" xr:uid="{2C8A7701-A781-48F3-A78A-B7A4DE5530BF}"/>
    <hyperlink ref="C42" r:id="rId30" display="https://www.amazon.co.uk/nuoshen-Palette-Acrylic-Watercolor-7-87inch/dp/B0819C279Z/ref=sr_1_1_sspa?dchild=1&amp;keywords=Painters%E2%80%99+palette&amp;qid=1597661659&amp;sr=8-1-spons&amp;psc=1&amp;spLa=ZW5jcnlwdGVkUXVhbGlmaWVyPUExQkROWUVQVjREVEFNJmVuY3J5cHRlZElkPUEwOTQ2MTk1MjJXNUQyV05MUFlBSSZlbmNyeXB0ZWRBZElkPUEwMDIwNDg5M0JJUFlaODZFMTRZSCZ3aWRnZXROYW1lPXNwX2F0ZiZhY3Rpb249Y2xpY2tSZWRpcmVjdCZkb05vdExvZ0NsaWNrPXRydWU=" xr:uid="{68545FA5-482D-4312-A32D-E1EE899D52B6}"/>
    <hyperlink ref="C48" r:id="rId31" xr:uid="{683428B0-3B59-4ACD-9F91-75B9D56F44AC}"/>
    <hyperlink ref="C54" r:id="rId32" xr:uid="{22766F1A-7B6B-4A8C-B843-30F156798FBD}"/>
    <hyperlink ref="C55" r:id="rId33" display="https://www.amazon.co.uk/Roll-Premium-Masking-Tape-Gocableties/dp/B0773KS9C9/ref=sr_1_2_sspa?dchild=1&amp;keywords=Strong+masking+tape&amp;qid=1597661830&amp;sr=8-2-spons&amp;psc=1&amp;spLa=ZW5jcnlwdGVkUXVhbGlmaWVyPUEySkkzTzc4NEhYMlRYJmVuY3J5cHRlZElkPUEwNDIwODIyUkpOQ0IyVlFXSUEmZW5jcnlwdGVkQWRJZD1BMDEyMzMwMEQwS1c1WFo5Q0kyTiZ3aWRnZXROYW1lPXNwX2F0ZiZhY3Rpb249Y2xpY2tSZWRpcmVjdCZkb05vdExvZ0NsaWNrPXRydWU=" xr:uid="{9CED9EEE-956A-4438-B72A-3E491E6A4C5A}"/>
    <hyperlink ref="C56" r:id="rId34" xr:uid="{81559608-DF64-496B-8F58-7571E0B173C6}"/>
    <hyperlink ref="C57" r:id="rId35" xr:uid="{B77EE3CF-75C1-4D7F-83D1-B322C521DABF}"/>
    <hyperlink ref="C58" r:id="rId36" display="https://www.amazon.co.uk/Loctite-2352643-Universal-Ceramics-Transparent/dp/B07FGNP34Z/ref=sr_1_1_sspa?dchild=1&amp;keywords=Super+glue&amp;qid=1597661936&amp;sr=8-1-spons&amp;psc=1&amp;spLa=ZW5jcnlwdGVkUXVhbGlmaWVyPUExNEVXOUhZUE1DUVM1JmVuY3J5cHRlZElkPUEwMDk2MzI3RVBVWUZSRjlYVzVOJmVuY3J5cHRlZEFkSWQ9QTAyMTczNDIyVk1DWENNNlJISTc2JndpZGdldE5hbWU9c3BfYXRmJmFjdGlvbj1jbGlja1JlZGlyZWN0JmRvTm90TG9nQ2xpY2s9dHJ1ZQ==" xr:uid="{7ED87910-34F2-428E-BDC6-D2B1B311C70F}"/>
    <hyperlink ref="C59" r:id="rId37" display="https://www.amazon.co.uk/Multicolor-Straight-Dressmaking-Components-Decoration/dp/B08C29YQ2W/ref=sr_1_1_sspa?dchild=1&amp;keywords=Dressmaking+pins&amp;qid=1597661957&amp;sr=8-1-spons&amp;psc=1&amp;spLa=ZW5jcnlwdGVkUXVhbGlmaWVyPUFSSjVCOElTR1czMlcmZW5jcnlwdGVkSWQ9QTA1NjEwNzUzSzdUVVVaUVYwSjJLJmVuY3J5cHRlZEFkSWQ9QTA3MTg5MTkyRFQzM0RSWVpQSzdGJndpZGdldE5hbWU9c3BfYXRmJmFjdGlvbj1jbGlja1JlZGlyZWN0JmRvTm90TG9nQ2xpY2s9dHJ1ZQ==" xr:uid="{B5DC66C2-EF12-454F-BEAD-BA94909A2C1B}"/>
    <hyperlink ref="C60" r:id="rId38" display="https://www.amazon.co.uk/Pebeo-White-Studio-Acrylic-Gesso/dp/B01NCKJ6AS/ref=sr_1_2_sspa?dchild=1&amp;keywords=White+Gesso&amp;qid=1597662127&amp;sr=8-2-spons&amp;psc=1&amp;spLa=ZW5jcnlwdGVkUXVhbGlmaWVyPUExWFJDQVRBTDBSNDg3JmVuY3J5cHRlZElkPUEwMTEyNDUxMThXUUdLVVdZNE5PJmVuY3J5cHRlZEFkSWQ9QTAyMzMxNDZCSTlVOVZPMFhFQkgmd2lkZ2V0TmFtZT1zcF9hdGYmYWN0aW9uPWNsaWNrUmVkaXJlY3QmZG9Ob3RMb2dDbGljaz10cnVl" xr:uid="{112F9D2B-4CFF-4A34-9ABA-A8BAF8BB1711}"/>
    <hyperlink ref="C61" r:id="rId39" xr:uid="{60F8C340-91F6-4F10-BAB7-0D6370297AA0}"/>
    <hyperlink ref="C62" r:id="rId40" xr:uid="{AA6FA090-91B4-45EB-A062-F71A5C85B871}"/>
    <hyperlink ref="C65" r:id="rId41" display="https://www.amazon.co.uk/Cettkowns-Graphite-Sketching-Beginners-Professional/dp/B088K8S66Q/ref=sr_1_1_sspa?dchild=1&amp;keywords=A+selection+of+pencils+from+2H+to+6B&amp;qid=1597662290&amp;sr=8-1-spons&amp;psc=1&amp;spLa=ZW5jcnlwdGVkUXVhbGlmaWVyPUFHQ0cxT0ZLNTU1MVEmZW5jcnlwdGVkSWQ9QTAxMjM0NzkyU1hJWTdMTEdRUzRUJmVuY3J5cHRlZEFkSWQ9QTA3NDUyMjFQRkNWM045M1o4TFgmd2lkZ2V0TmFtZT1zcF9hdGYmYWN0aW9uPWNsaWNrUmVkaXJlY3QmZG9Ob3RMb2dDbGljaz10cnVl" xr:uid="{45BFFECC-9C22-434A-80D5-5C2B4361706C}"/>
    <hyperlink ref="C66" r:id="rId42" xr:uid="{F508DA38-62CE-41E6-A72D-79C7F4F650DC}"/>
    <hyperlink ref="C67" r:id="rId43" xr:uid="{812B1804-6DC0-4E62-AE74-7C806C71567C}"/>
    <hyperlink ref="C68" r:id="rId44" display="https://www.amazon.co.uk/Loxley-Artists-Compressed-Charcoal-Black/dp/B01N6ANO63/ref=sr_1_1_sspa?dchild=1&amp;keywords=artist+Charcoal&amp;qid=1597662385&amp;sr=8-1-spons&amp;psc=1&amp;spLa=ZW5jcnlwdGVkUXVhbGlmaWVyPUEzUEhCSTVOQkJTMjNRJmVuY3J5cHRlZElkPUEwMjA3NTYwMk80TEJEMFJQUjdWSCZlbmNyeXB0ZWRBZElkPUEwMjI3Njc3UzUyREJJQjhZNjQ0JndpZGdldE5hbWU9c3BfYXRmJmFjdGlvbj1jbGlja1JlZGlyZWN0JmRvTm90TG9nQ2xpY2s9dHJ1ZQ==" xr:uid="{F523F840-BF0A-4C44-9CCC-E4BDB4FDAE8D}"/>
    <hyperlink ref="C75" r:id="rId45" xr:uid="{1853D956-2001-44F9-BC32-F3277274FF7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023A1-D2F6-4274-B4A3-0413775AA093}">
  <dimension ref="A1:F51"/>
  <sheetViews>
    <sheetView topLeftCell="A31" workbookViewId="0">
      <selection activeCell="C51" sqref="C51"/>
    </sheetView>
  </sheetViews>
  <sheetFormatPr defaultRowHeight="15.75" x14ac:dyDescent="0.25"/>
  <cols>
    <col min="1" max="1" width="64.85546875" style="108" customWidth="1"/>
    <col min="2" max="2" width="11.5703125" style="116" bestFit="1" customWidth="1"/>
    <col min="3" max="3" width="13.140625" style="108" customWidth="1"/>
    <col min="4" max="16384" width="9.140625" style="108"/>
  </cols>
  <sheetData>
    <row r="1" spans="1:5" x14ac:dyDescent="0.25">
      <c r="A1" s="92" t="s">
        <v>352</v>
      </c>
    </row>
    <row r="3" spans="1:5" x14ac:dyDescent="0.25">
      <c r="A3" s="95"/>
      <c r="C3" s="110"/>
    </row>
    <row r="4" spans="1:5" x14ac:dyDescent="0.25">
      <c r="A4" s="95" t="s">
        <v>353</v>
      </c>
      <c r="B4" s="116">
        <v>7</v>
      </c>
      <c r="C4" s="73" t="s">
        <v>354</v>
      </c>
    </row>
    <row r="5" spans="1:5" x14ac:dyDescent="0.25">
      <c r="A5" s="95" t="s">
        <v>355</v>
      </c>
      <c r="B5" s="116">
        <v>11.04</v>
      </c>
      <c r="C5" s="110" t="s">
        <v>356</v>
      </c>
    </row>
    <row r="6" spans="1:5" x14ac:dyDescent="0.25">
      <c r="A6" s="95" t="s">
        <v>357</v>
      </c>
      <c r="B6" s="116">
        <v>11.99</v>
      </c>
      <c r="C6" s="110" t="s">
        <v>358</v>
      </c>
    </row>
    <row r="7" spans="1:5" x14ac:dyDescent="0.25">
      <c r="A7" s="95" t="s">
        <v>359</v>
      </c>
      <c r="B7" s="116">
        <v>8.7899999999999991</v>
      </c>
      <c r="C7" s="110" t="s">
        <v>360</v>
      </c>
    </row>
    <row r="8" spans="1:5" x14ac:dyDescent="0.25">
      <c r="A8" s="95" t="s">
        <v>361</v>
      </c>
      <c r="B8" s="116">
        <v>3.68</v>
      </c>
      <c r="C8" s="110" t="s">
        <v>362</v>
      </c>
    </row>
    <row r="9" spans="1:5" x14ac:dyDescent="0.25">
      <c r="A9" s="95" t="s">
        <v>363</v>
      </c>
      <c r="B9" s="116">
        <v>10.85</v>
      </c>
      <c r="C9" s="110" t="s">
        <v>364</v>
      </c>
    </row>
    <row r="10" spans="1:5" x14ac:dyDescent="0.25">
      <c r="A10" s="95" t="s">
        <v>365</v>
      </c>
      <c r="B10" s="116">
        <v>12.15</v>
      </c>
      <c r="C10" s="110" t="s">
        <v>366</v>
      </c>
    </row>
    <row r="11" spans="1:5" x14ac:dyDescent="0.25">
      <c r="A11" s="95" t="s">
        <v>367</v>
      </c>
      <c r="B11" s="116">
        <v>4.05</v>
      </c>
      <c r="C11" s="128" t="s">
        <v>368</v>
      </c>
    </row>
    <row r="12" spans="1:5" x14ac:dyDescent="0.25">
      <c r="A12" s="95" t="s">
        <v>369</v>
      </c>
      <c r="B12" s="116">
        <v>20.399999999999999</v>
      </c>
      <c r="C12" s="110" t="s">
        <v>370</v>
      </c>
    </row>
    <row r="13" spans="1:5" x14ac:dyDescent="0.25">
      <c r="A13" s="95" t="s">
        <v>371</v>
      </c>
      <c r="B13" s="116">
        <v>11.09</v>
      </c>
      <c r="C13" s="129" t="s">
        <v>372</v>
      </c>
      <c r="D13" s="130"/>
      <c r="E13" s="110"/>
    </row>
    <row r="14" spans="1:5" x14ac:dyDescent="0.25">
      <c r="A14" s="95" t="s">
        <v>373</v>
      </c>
      <c r="B14" s="116">
        <v>8.19</v>
      </c>
      <c r="C14" s="128" t="s">
        <v>374</v>
      </c>
    </row>
    <row r="15" spans="1:5" x14ac:dyDescent="0.25">
      <c r="A15" s="95"/>
      <c r="C15" s="110"/>
    </row>
    <row r="16" spans="1:5" x14ac:dyDescent="0.25">
      <c r="A16" s="95"/>
      <c r="C16" s="110"/>
    </row>
    <row r="17" spans="1:3" x14ac:dyDescent="0.25">
      <c r="A17" s="92" t="s">
        <v>375</v>
      </c>
      <c r="C17" s="110"/>
    </row>
    <row r="18" spans="1:3" x14ac:dyDescent="0.25">
      <c r="A18" s="95" t="s">
        <v>376</v>
      </c>
      <c r="B18" s="116">
        <v>7.99</v>
      </c>
      <c r="C18" s="110" t="s">
        <v>377</v>
      </c>
    </row>
    <row r="19" spans="1:3" x14ac:dyDescent="0.25">
      <c r="A19" s="95" t="s">
        <v>378</v>
      </c>
      <c r="B19" s="116">
        <v>7.99</v>
      </c>
      <c r="C19" s="73" t="s">
        <v>379</v>
      </c>
    </row>
    <row r="20" spans="1:3" x14ac:dyDescent="0.25">
      <c r="A20" s="95" t="s">
        <v>380</v>
      </c>
      <c r="B20" s="116">
        <v>7.99</v>
      </c>
      <c r="C20" s="110" t="s">
        <v>381</v>
      </c>
    </row>
    <row r="21" spans="1:3" x14ac:dyDescent="0.25">
      <c r="A21" s="95" t="s">
        <v>382</v>
      </c>
      <c r="B21" s="116">
        <v>8.7899999999999991</v>
      </c>
      <c r="C21" s="110" t="s">
        <v>383</v>
      </c>
    </row>
    <row r="22" spans="1:3" x14ac:dyDescent="0.25">
      <c r="A22" s="95" t="s">
        <v>384</v>
      </c>
      <c r="B22" s="116">
        <v>7.99</v>
      </c>
      <c r="C22" s="110" t="s">
        <v>385</v>
      </c>
    </row>
    <row r="23" spans="1:3" x14ac:dyDescent="0.25">
      <c r="A23" s="95" t="s">
        <v>386</v>
      </c>
      <c r="B23" s="116">
        <v>7.99</v>
      </c>
      <c r="C23" s="110" t="s">
        <v>387</v>
      </c>
    </row>
    <row r="24" spans="1:3" x14ac:dyDescent="0.25">
      <c r="A24" s="95" t="s">
        <v>388</v>
      </c>
      <c r="B24" s="116">
        <v>7.99</v>
      </c>
      <c r="C24" s="110" t="s">
        <v>389</v>
      </c>
    </row>
    <row r="25" spans="1:3" x14ac:dyDescent="0.25">
      <c r="A25" s="95" t="s">
        <v>390</v>
      </c>
      <c r="B25" s="116">
        <v>7.99</v>
      </c>
      <c r="C25" s="110" t="s">
        <v>391</v>
      </c>
    </row>
    <row r="26" spans="1:3" x14ac:dyDescent="0.25">
      <c r="A26" s="95" t="s">
        <v>392</v>
      </c>
      <c r="B26" s="116">
        <v>7.99</v>
      </c>
      <c r="C26" s="110" t="s">
        <v>393</v>
      </c>
    </row>
    <row r="27" spans="1:3" x14ac:dyDescent="0.25">
      <c r="A27" s="95" t="s">
        <v>394</v>
      </c>
      <c r="B27" s="116">
        <v>8.7899999999999991</v>
      </c>
      <c r="C27" s="110" t="s">
        <v>395</v>
      </c>
    </row>
    <row r="28" spans="1:3" x14ac:dyDescent="0.25">
      <c r="A28" s="95" t="s">
        <v>396</v>
      </c>
      <c r="B28" s="116">
        <v>7.99</v>
      </c>
      <c r="C28" s="110" t="s">
        <v>397</v>
      </c>
    </row>
    <row r="29" spans="1:3" x14ac:dyDescent="0.25">
      <c r="A29" s="95" t="s">
        <v>398</v>
      </c>
      <c r="B29" s="116">
        <v>8.99</v>
      </c>
      <c r="C29" s="73" t="s">
        <v>399</v>
      </c>
    </row>
    <row r="30" spans="1:3" x14ac:dyDescent="0.25">
      <c r="A30" s="95" t="s">
        <v>400</v>
      </c>
      <c r="B30" s="116">
        <v>9.99</v>
      </c>
      <c r="C30" s="110" t="s">
        <v>401</v>
      </c>
    </row>
    <row r="31" spans="1:3" x14ac:dyDescent="0.25">
      <c r="A31" s="95" t="s">
        <v>402</v>
      </c>
      <c r="B31" s="116">
        <v>7.99</v>
      </c>
      <c r="C31" s="110" t="s">
        <v>403</v>
      </c>
    </row>
    <row r="32" spans="1:3" x14ac:dyDescent="0.25">
      <c r="A32" s="95" t="s">
        <v>404</v>
      </c>
      <c r="B32" s="116">
        <v>7.99</v>
      </c>
      <c r="C32" s="110" t="s">
        <v>405</v>
      </c>
    </row>
    <row r="33" spans="1:6" x14ac:dyDescent="0.25">
      <c r="A33" s="95" t="s">
        <v>406</v>
      </c>
      <c r="B33" s="116">
        <v>10.44</v>
      </c>
      <c r="C33" s="110" t="s">
        <v>407</v>
      </c>
    </row>
    <row r="34" spans="1:6" x14ac:dyDescent="0.25">
      <c r="A34" s="95" t="s">
        <v>408</v>
      </c>
      <c r="B34" s="116">
        <v>10.99</v>
      </c>
      <c r="C34" s="110" t="s">
        <v>409</v>
      </c>
    </row>
    <row r="36" spans="1:6" x14ac:dyDescent="0.25">
      <c r="B36" s="116">
        <f>SUM(B4:B35)</f>
        <v>255.11000000000007</v>
      </c>
    </row>
    <row r="39" spans="1:6" x14ac:dyDescent="0.25">
      <c r="A39" s="122" t="s">
        <v>145</v>
      </c>
      <c r="B39" s="136">
        <v>600</v>
      </c>
      <c r="C39" s="116"/>
      <c r="D39" s="116"/>
      <c r="E39" s="73" t="s">
        <v>146</v>
      </c>
      <c r="F39" s="110" t="s">
        <v>147</v>
      </c>
    </row>
    <row r="40" spans="1:6" x14ac:dyDescent="0.25">
      <c r="A40" s="122" t="s">
        <v>145</v>
      </c>
      <c r="B40" s="117">
        <v>220</v>
      </c>
      <c r="C40" s="116"/>
      <c r="D40" s="116"/>
      <c r="E40" s="110" t="s">
        <v>148</v>
      </c>
      <c r="F40" s="110" t="s">
        <v>149</v>
      </c>
    </row>
    <row r="41" spans="1:6" x14ac:dyDescent="0.25">
      <c r="A41" s="122" t="s">
        <v>150</v>
      </c>
      <c r="B41" s="137">
        <v>1000</v>
      </c>
      <c r="C41" s="116"/>
      <c r="D41" s="116"/>
      <c r="E41" s="73" t="s">
        <v>151</v>
      </c>
      <c r="F41" s="110" t="s">
        <v>151</v>
      </c>
    </row>
    <row r="42" spans="1:6" x14ac:dyDescent="0.25">
      <c r="A42" s="122"/>
      <c r="C42" s="116"/>
      <c r="D42" s="116"/>
    </row>
    <row r="43" spans="1:6" x14ac:dyDescent="0.25">
      <c r="A43" s="122" t="s">
        <v>152</v>
      </c>
      <c r="C43" s="116">
        <f>AVERAGE(B39:B42)</f>
        <v>606.66666666666663</v>
      </c>
      <c r="D43" s="116"/>
      <c r="E43" s="109"/>
    </row>
    <row r="46" spans="1:6" x14ac:dyDescent="0.25">
      <c r="D46" s="108">
        <v>255.11</v>
      </c>
      <c r="E46" s="108" t="s">
        <v>410</v>
      </c>
    </row>
    <row r="47" spans="1:6" x14ac:dyDescent="0.25">
      <c r="D47" s="108">
        <v>606.66999999999996</v>
      </c>
      <c r="E47" s="108" t="s">
        <v>411</v>
      </c>
    </row>
    <row r="48" spans="1:6" x14ac:dyDescent="0.25">
      <c r="C48" s="108" t="s">
        <v>412</v>
      </c>
      <c r="D48" s="118">
        <f>SUM(D46:D47)</f>
        <v>861.78</v>
      </c>
    </row>
    <row r="51" spans="3:3" x14ac:dyDescent="0.25">
      <c r="C51" s="108" t="s">
        <v>418</v>
      </c>
    </row>
  </sheetData>
  <hyperlinks>
    <hyperlink ref="C11" r:id="rId1" xr:uid="{D3F2FEAC-525D-4C37-B22C-8AAE8EBECAF9}"/>
    <hyperlink ref="C13" r:id="rId2" xr:uid="{B8F73EB8-FE48-4B3D-A215-86F3732759F0}"/>
    <hyperlink ref="C14" r:id="rId3" xr:uid="{5CB7284D-83F8-4F63-9177-5C1323330990}"/>
    <hyperlink ref="C19" r:id="rId4" xr:uid="{CFB80C0B-6A16-47E5-9346-F6D2B13C3B4D}"/>
    <hyperlink ref="C21" r:id="rId5" xr:uid="{3E2340DC-DB63-4E66-9DC3-A1C437950283}"/>
    <hyperlink ref="C22" r:id="rId6" xr:uid="{A7272FC7-BA25-4475-AD01-1690D3232177}"/>
    <hyperlink ref="C23" r:id="rId7" xr:uid="{3D2D1050-F285-4F95-AF7C-02529815D1CE}"/>
    <hyperlink ref="C24" r:id="rId8" xr:uid="{CA6A4BB0-A51E-4B81-8C6E-F8C1475172D5}"/>
    <hyperlink ref="C25" r:id="rId9" xr:uid="{DECEEDB0-BDA9-464B-B92A-ACE824AA70CA}"/>
    <hyperlink ref="C28" r:id="rId10" xr:uid="{726248A4-0AB3-4565-8039-56EEE5E753E8}"/>
    <hyperlink ref="C27" r:id="rId11" xr:uid="{CD719B87-D955-4EFF-871C-7A579C67DC04}"/>
    <hyperlink ref="C26" r:id="rId12" xr:uid="{D01B6BB6-807C-4293-90A3-3AB1A65B419C}"/>
    <hyperlink ref="C30" r:id="rId13" xr:uid="{C0E39760-D22B-4C91-9CBB-0126BDBE3D70}"/>
    <hyperlink ref="C32" r:id="rId14" xr:uid="{38E7E334-7774-41F8-B381-1ACD39526288}"/>
    <hyperlink ref="C34" r:id="rId15" xr:uid="{C6D670A7-8F4E-4F59-86FA-97F61CFE9879}"/>
    <hyperlink ref="F39" r:id="rId16" xr:uid="{9F76535F-4B8C-4F64-AB59-0CC545A9B7CD}"/>
    <hyperlink ref="F40" r:id="rId17" xr:uid="{A8619BB4-99AB-4876-AC3C-B4FC8BC30589}"/>
    <hyperlink ref="F41" r:id="rId18" xr:uid="{DDF08E80-A2B2-49AB-A836-F9D5F487BC7E}"/>
    <hyperlink ref="E41" r:id="rId19" xr:uid="{47B98E27-206A-4CCC-AB2D-A22933D5A75D}"/>
    <hyperlink ref="C4" r:id="rId20" xr:uid="{CFCD1690-B2A0-446B-95AD-585B5EAD0ED4}"/>
    <hyperlink ref="C29" r:id="rId21" xr:uid="{7775A4D8-A448-4C68-951A-ADB40CA346D4}"/>
  </hyperlinks>
  <pageMargins left="0.7" right="0.7" top="0.75" bottom="0.75" header="0.3" footer="0.3"/>
  <pageSetup paperSize="9" orientation="portrait" r:id="rId2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5297D01188D04AB6DFFE3254AF5495" ma:contentTypeVersion="11" ma:contentTypeDescription="Create a new document." ma:contentTypeScope="" ma:versionID="df117f12b12426942035bfe2866c986f">
  <xsd:schema xmlns:xsd="http://www.w3.org/2001/XMLSchema" xmlns:xs="http://www.w3.org/2001/XMLSchema" xmlns:p="http://schemas.microsoft.com/office/2006/metadata/properties" xmlns:ns2="af7ce544-05fd-4459-bc5d-774c7d7d6e74" xmlns:ns3="e8bb5312-6f20-4e58-904b-46f53a1013fc" targetNamespace="http://schemas.microsoft.com/office/2006/metadata/properties" ma:root="true" ma:fieldsID="b3824a80452066645bed0baa1a15c0de" ns2:_="" ns3:_="">
    <xsd:import namespace="af7ce544-05fd-4459-bc5d-774c7d7d6e74"/>
    <xsd:import namespace="e8bb5312-6f20-4e58-904b-46f53a1013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ce544-05fd-4459-bc5d-774c7d7d6e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1d10cf0-89d6-4dbd-8359-dffadddb4be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bb5312-6f20-4e58-904b-46f53a1013f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3d3b1343-2899-4642-934c-e893dc9cf8f3}" ma:internalName="TaxCatchAll" ma:showField="CatchAllData" ma:web="e8bb5312-6f20-4e58-904b-46f53a101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f7ce544-05fd-4459-bc5d-774c7d7d6e74">
      <Terms xmlns="http://schemas.microsoft.com/office/infopath/2007/PartnerControls"/>
    </lcf76f155ced4ddcb4097134ff3c332f>
    <TaxCatchAll xmlns="e8bb5312-6f20-4e58-904b-46f53a1013fc"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D22FD1-B75E-446E-98D2-A643A003E1C8}">
  <ds:schemaRefs>
    <ds:schemaRef ds:uri="http://schemas.microsoft.com/office/2006/metadata/longProperties"/>
  </ds:schemaRefs>
</ds:datastoreItem>
</file>

<file path=customXml/itemProps2.xml><?xml version="1.0" encoding="utf-8"?>
<ds:datastoreItem xmlns:ds="http://schemas.openxmlformats.org/officeDocument/2006/customXml" ds:itemID="{3FF701BB-9E85-4CF7-9AC2-B1386E5390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ce544-05fd-4459-bc5d-774c7d7d6e74"/>
    <ds:schemaRef ds:uri="e8bb5312-6f20-4e58-904b-46f53a101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76DFFB-C696-4F91-A5DD-8D3A6E7045ED}">
  <ds:schemaRefs>
    <ds:schemaRef ds:uri="af7ce544-05fd-4459-bc5d-774c7d7d6e74"/>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e8bb5312-6f20-4e58-904b-46f53a1013fc"/>
    <ds:schemaRef ds:uri="http://www.w3.org/XML/1998/namespace"/>
    <ds:schemaRef ds:uri="http://purl.org/dc/dcmitype/"/>
  </ds:schemaRefs>
</ds:datastoreItem>
</file>

<file path=customXml/itemProps4.xml><?xml version="1.0" encoding="utf-8"?>
<ds:datastoreItem xmlns:ds="http://schemas.openxmlformats.org/officeDocument/2006/customXml" ds:itemID="{10D114AD-61C8-4F3A-82BD-A4A5C4CFEB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Cost of Attendance</vt:lpstr>
      <vt:lpstr>Accommodation</vt:lpstr>
      <vt:lpstr>Acting Equipment List</vt:lpstr>
      <vt:lpstr>Screen Acting</vt:lpstr>
      <vt:lpstr>Voice Equipment List</vt:lpstr>
      <vt:lpstr>Drama Directing Equipment List</vt:lpstr>
      <vt:lpstr>Performance Design</vt:lpstr>
      <vt:lpstr>Drama Writing</vt:lpstr>
    </vt:vector>
  </TitlesOfParts>
  <Manager/>
  <Company>The University of Edinburgh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Postgraduate Cost of Attendance</dc:title>
  <dc:subject/>
  <dc:creator>Robert Lawrie</dc:creator>
  <cp:keywords/>
  <dc:description/>
  <cp:lastModifiedBy>Marchia Abokie</cp:lastModifiedBy>
  <cp:revision/>
  <dcterms:created xsi:type="dcterms:W3CDTF">2003-06-16T09:22:58Z</dcterms:created>
  <dcterms:modified xsi:type="dcterms:W3CDTF">2024-04-10T09:09:39Z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0x010100025297D01188D04AB6DFFE3254AF5495</vt:lpwstr>
  </property>
</Properties>
</file>